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8010"/>
  </bookViews>
  <sheets>
    <sheet name="CALCOLO SU ORE" sheetId="1" r:id="rId1"/>
  </sheets>
  <calcPr calcId="125725"/>
</workbook>
</file>

<file path=xl/calcChain.xml><?xml version="1.0" encoding="utf-8"?>
<calcChain xmlns="http://schemas.openxmlformats.org/spreadsheetml/2006/main">
  <c r="K17" i="1"/>
  <c r="K11"/>
  <c r="C24"/>
  <c r="D24" s="1"/>
  <c r="K24" s="1"/>
  <c r="C17"/>
  <c r="D17" s="1"/>
  <c r="C11"/>
  <c r="D11" s="1"/>
  <c r="C5"/>
  <c r="D5" s="1"/>
  <c r="K5" s="1"/>
  <c r="F17" l="1"/>
  <c r="G17" s="1"/>
  <c r="H17" s="1"/>
  <c r="J17" s="1"/>
  <c r="L17" s="1"/>
  <c r="F24"/>
  <c r="G24" s="1"/>
  <c r="H24" s="1"/>
  <c r="F11"/>
  <c r="G11" s="1"/>
  <c r="H11" s="1"/>
  <c r="F5"/>
  <c r="G5" s="1"/>
  <c r="H5" s="1"/>
  <c r="J5" s="1"/>
  <c r="L5" s="1"/>
  <c r="J24" l="1"/>
  <c r="L24" s="1"/>
  <c r="J11"/>
  <c r="L11" s="1"/>
</calcChain>
</file>

<file path=xl/sharedStrings.xml><?xml version="1.0" encoding="utf-8"?>
<sst xmlns="http://schemas.openxmlformats.org/spreadsheetml/2006/main" count="43" uniqueCount="32">
  <si>
    <t>imp annuo 18h</t>
  </si>
  <si>
    <t>imp mensile 18h</t>
  </si>
  <si>
    <t>imp giorn 18h</t>
  </si>
  <si>
    <t>importo 1 h 18h</t>
  </si>
  <si>
    <t>ore effettuate</t>
  </si>
  <si>
    <t>n gg lavorati</t>
  </si>
  <si>
    <t>impon da indicare passweb</t>
  </si>
  <si>
    <t>DOCENTE SEC SUPERIORE</t>
  </si>
  <si>
    <t>imp annuo 24h</t>
  </si>
  <si>
    <t>imp mensile 24h</t>
  </si>
  <si>
    <t>imp giorn 24h</t>
  </si>
  <si>
    <t>importo 1 h 24h</t>
  </si>
  <si>
    <t>PERSONALE ATA</t>
  </si>
  <si>
    <t>imp annuo 36h</t>
  </si>
  <si>
    <t>imp mensile 36h</t>
  </si>
  <si>
    <t>imp giorn 36h</t>
  </si>
  <si>
    <t>importo 1 h 36h</t>
  </si>
  <si>
    <t>AA</t>
  </si>
  <si>
    <t>imp su  h</t>
  </si>
  <si>
    <t>imp su h</t>
  </si>
  <si>
    <t>DOCENTE  PRIMARIA</t>
  </si>
  <si>
    <t xml:space="preserve">DOCENTE INFANZIA </t>
  </si>
  <si>
    <t>imp annuo 25h</t>
  </si>
  <si>
    <t>imp mensile 25h</t>
  </si>
  <si>
    <t>imp giorn 25h</t>
  </si>
  <si>
    <t>importo 1 h 25h</t>
  </si>
  <si>
    <t>gg lavorati</t>
  </si>
  <si>
    <t xml:space="preserve">RISULTATI </t>
  </si>
  <si>
    <t>DAL</t>
  </si>
  <si>
    <t xml:space="preserve">AL </t>
  </si>
  <si>
    <t xml:space="preserve">COMPILARE SOLO LE CELLE IN </t>
  </si>
  <si>
    <t>GIALLO</t>
  </si>
</sst>
</file>

<file path=xl/styles.xml><?xml version="1.0" encoding="utf-8"?>
<styleSheet xmlns="http://schemas.openxmlformats.org/spreadsheetml/2006/main">
  <numFmts count="3">
    <numFmt numFmtId="164" formatCode="[$€-2]\ #,##0.00;\-[$€-2]\ #,##0.00"/>
    <numFmt numFmtId="165" formatCode="#,##0_ ;\-#,##0\ "/>
    <numFmt numFmtId="166" formatCode="dd/mm/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shrinkToFit="1"/>
    </xf>
    <xf numFmtId="165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5" fillId="0" borderId="0" xfId="0" applyFont="1" applyFill="1" applyProtection="1">
      <protection locked="0"/>
    </xf>
    <xf numFmtId="164" fontId="2" fillId="3" borderId="0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Protection="1">
      <protection locked="0"/>
    </xf>
    <xf numFmtId="164" fontId="0" fillId="0" borderId="0" xfId="0" applyNumberForma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 shrinkToFit="1"/>
    </xf>
    <xf numFmtId="164" fontId="0" fillId="0" borderId="13" xfId="0" applyNumberFormat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6" fillId="0" borderId="0" xfId="0" applyFont="1"/>
    <xf numFmtId="0" fontId="7" fillId="0" borderId="9" xfId="0" applyFont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/>
      <protection hidden="1"/>
    </xf>
    <xf numFmtId="164" fontId="0" fillId="3" borderId="0" xfId="0" applyNumberFormat="1" applyFill="1" applyBorder="1" applyAlignment="1">
      <alignment horizontal="center" vertical="center"/>
    </xf>
    <xf numFmtId="166" fontId="0" fillId="4" borderId="14" xfId="0" applyNumberFormat="1" applyFill="1" applyBorder="1" applyAlignment="1" applyProtection="1">
      <alignment horizontal="center"/>
      <protection locked="0"/>
    </xf>
    <xf numFmtId="166" fontId="0" fillId="4" borderId="15" xfId="0" applyNumberForma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6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F14" sqref="F14"/>
    </sheetView>
  </sheetViews>
  <sheetFormatPr defaultRowHeight="15"/>
  <cols>
    <col min="1" max="1" width="10.28515625" customWidth="1"/>
    <col min="2" max="2" width="11.7109375" customWidth="1"/>
    <col min="3" max="3" width="0" hidden="1" customWidth="1"/>
    <col min="4" max="4" width="12" customWidth="1"/>
    <col min="5" max="11" width="17" style="1" customWidth="1"/>
    <col min="12" max="12" width="25.5703125" style="1" bestFit="1" customWidth="1"/>
  </cols>
  <sheetData>
    <row r="1" spans="1:12" ht="19.5" thickBot="1">
      <c r="B1" s="37" t="s">
        <v>30</v>
      </c>
      <c r="F1" s="7" t="s">
        <v>31</v>
      </c>
    </row>
    <row r="2" spans="1:12" ht="15.75">
      <c r="A2" s="16"/>
      <c r="B2" s="17"/>
      <c r="C2" s="17"/>
      <c r="D2" s="17"/>
      <c r="E2" s="18" t="s">
        <v>7</v>
      </c>
      <c r="F2" s="19"/>
      <c r="G2" s="19"/>
      <c r="H2" s="19"/>
      <c r="I2" s="19"/>
      <c r="J2" s="19"/>
      <c r="K2" s="19"/>
      <c r="L2" s="38" t="s">
        <v>27</v>
      </c>
    </row>
    <row r="3" spans="1:12" ht="6.75" customHeight="1" thickBot="1">
      <c r="A3" s="20"/>
      <c r="B3" s="21"/>
      <c r="C3" s="21"/>
      <c r="D3" s="21"/>
      <c r="E3" s="22"/>
      <c r="F3" s="23"/>
      <c r="G3" s="23"/>
      <c r="H3" s="23"/>
      <c r="I3" s="23"/>
      <c r="J3" s="23"/>
      <c r="K3" s="23"/>
      <c r="L3" s="24"/>
    </row>
    <row r="4" spans="1:12" ht="15.75" thickBot="1">
      <c r="A4" s="25" t="s">
        <v>28</v>
      </c>
      <c r="B4" s="26" t="s">
        <v>29</v>
      </c>
      <c r="C4" s="21"/>
      <c r="D4" s="21" t="s">
        <v>26</v>
      </c>
      <c r="E4" s="23" t="s">
        <v>0</v>
      </c>
      <c r="F4" s="23" t="s">
        <v>1</v>
      </c>
      <c r="G4" s="23" t="s">
        <v>2</v>
      </c>
      <c r="H4" s="23" t="s">
        <v>3</v>
      </c>
      <c r="I4" s="23" t="s">
        <v>4</v>
      </c>
      <c r="J4" s="23" t="s">
        <v>18</v>
      </c>
      <c r="K4" s="23" t="s">
        <v>5</v>
      </c>
      <c r="L4" s="12" t="s">
        <v>6</v>
      </c>
    </row>
    <row r="5" spans="1:12" ht="15.75" thickBot="1">
      <c r="A5" s="41">
        <v>38306</v>
      </c>
      <c r="B5" s="42">
        <v>38332</v>
      </c>
      <c r="C5" s="27">
        <f t="shared" ref="C5" si="0">DAY(B5)</f>
        <v>11</v>
      </c>
      <c r="D5" s="39">
        <f t="shared" ref="D5" si="1">IF(C5=0,0,IF(C5&lt;31,DAYS360(A5,B5+1),DAYS360(A5,B5)))</f>
        <v>27</v>
      </c>
      <c r="E5" s="4">
        <v>21174.799999999999</v>
      </c>
      <c r="F5" s="28">
        <f>E5/12</f>
        <v>1764.5666666666666</v>
      </c>
      <c r="G5" s="28">
        <f>F5/30</f>
        <v>58.818888888888885</v>
      </c>
      <c r="H5" s="28">
        <f>G5/18</f>
        <v>3.2677160493827158</v>
      </c>
      <c r="I5" s="5">
        <v>4</v>
      </c>
      <c r="J5" s="28">
        <f>H5*I5</f>
        <v>13.070864197530863</v>
      </c>
      <c r="K5" s="15">
        <f>D5</f>
        <v>27</v>
      </c>
      <c r="L5" s="13">
        <f>J5*K5</f>
        <v>352.9133333333333</v>
      </c>
    </row>
    <row r="6" spans="1:12" ht="15.75" thickBot="1">
      <c r="A6" s="29"/>
      <c r="B6" s="30"/>
      <c r="C6" s="30"/>
      <c r="D6" s="30"/>
      <c r="E6" s="31"/>
      <c r="F6" s="31"/>
      <c r="G6" s="31"/>
      <c r="H6" s="31"/>
      <c r="I6" s="31"/>
      <c r="J6" s="31"/>
      <c r="K6" s="31"/>
      <c r="L6" s="14"/>
    </row>
    <row r="7" spans="1:12">
      <c r="L7" s="14"/>
    </row>
    <row r="8" spans="1:12" ht="15.75">
      <c r="E8" s="6" t="s">
        <v>21</v>
      </c>
      <c r="L8" s="14"/>
    </row>
    <row r="9" spans="1:12" ht="4.5" customHeight="1">
      <c r="E9" s="3"/>
      <c r="L9" s="14"/>
    </row>
    <row r="10" spans="1:12" ht="15.75" thickBot="1">
      <c r="E10" s="1" t="s">
        <v>22</v>
      </c>
      <c r="F10" s="1" t="s">
        <v>23</v>
      </c>
      <c r="G10" s="1" t="s">
        <v>24</v>
      </c>
      <c r="H10" s="1" t="s">
        <v>25</v>
      </c>
      <c r="I10" s="1" t="s">
        <v>4</v>
      </c>
      <c r="J10" s="1" t="s">
        <v>19</v>
      </c>
      <c r="K10" s="1" t="s">
        <v>5</v>
      </c>
      <c r="L10" s="14" t="s">
        <v>6</v>
      </c>
    </row>
    <row r="11" spans="1:12" ht="15.75" thickBot="1">
      <c r="A11" s="41">
        <v>31300</v>
      </c>
      <c r="B11" s="42">
        <v>31376</v>
      </c>
      <c r="C11" s="10">
        <f t="shared" ref="C11" si="2">DAY(B11)</f>
        <v>25</v>
      </c>
      <c r="D11" s="39">
        <f t="shared" ref="D11" si="3">IF(C11=0,0,IF(C11&lt;31,DAYS360(A11,B11+1),DAYS360(A11,B11)))</f>
        <v>76</v>
      </c>
      <c r="E11" s="4">
        <v>18017.03</v>
      </c>
      <c r="F11" s="2">
        <f>E11/12</f>
        <v>1501.4191666666666</v>
      </c>
      <c r="G11" s="2">
        <f>F11/30</f>
        <v>50.047305555555553</v>
      </c>
      <c r="H11" s="2">
        <f>G11/25</f>
        <v>2.0018922222222222</v>
      </c>
      <c r="I11" s="5">
        <v>12</v>
      </c>
      <c r="J11" s="2">
        <f>H11*I11</f>
        <v>24.022706666666664</v>
      </c>
      <c r="K11" s="15">
        <f>D11</f>
        <v>76</v>
      </c>
      <c r="L11" s="13">
        <f>J11*K11</f>
        <v>1825.7257066666666</v>
      </c>
    </row>
    <row r="12" spans="1:12">
      <c r="L12" s="14"/>
    </row>
    <row r="13" spans="1:12" ht="15.75" thickBot="1">
      <c r="L13" s="14"/>
    </row>
    <row r="14" spans="1:12" ht="15.75">
      <c r="A14" s="16"/>
      <c r="B14" s="17"/>
      <c r="C14" s="17"/>
      <c r="D14" s="17"/>
      <c r="E14" s="18" t="s">
        <v>20</v>
      </c>
      <c r="F14" s="19"/>
      <c r="G14" s="19"/>
      <c r="H14" s="19"/>
      <c r="I14" s="19"/>
      <c r="J14" s="19"/>
      <c r="K14" s="19"/>
      <c r="L14" s="14"/>
    </row>
    <row r="15" spans="1:12" ht="13.5" customHeight="1">
      <c r="A15" s="20"/>
      <c r="B15" s="21"/>
      <c r="C15" s="21"/>
      <c r="D15" s="21"/>
      <c r="E15" s="22"/>
      <c r="F15" s="23"/>
      <c r="G15" s="23"/>
      <c r="H15" s="23"/>
      <c r="I15" s="23"/>
      <c r="J15" s="23"/>
      <c r="K15" s="23"/>
      <c r="L15" s="14"/>
    </row>
    <row r="16" spans="1:12" ht="15.75" thickBot="1">
      <c r="A16" s="20"/>
      <c r="B16" s="21"/>
      <c r="C16" s="21"/>
      <c r="D16" s="21"/>
      <c r="E16" s="23" t="s">
        <v>8</v>
      </c>
      <c r="F16" s="23" t="s">
        <v>9</v>
      </c>
      <c r="G16" s="23" t="s">
        <v>10</v>
      </c>
      <c r="H16" s="23" t="s">
        <v>11</v>
      </c>
      <c r="I16" s="23" t="s">
        <v>4</v>
      </c>
      <c r="J16" s="23" t="s">
        <v>19</v>
      </c>
      <c r="K16" s="23" t="s">
        <v>5</v>
      </c>
      <c r="L16" s="14" t="s">
        <v>6</v>
      </c>
    </row>
    <row r="17" spans="1:12" ht="15.75" thickBot="1">
      <c r="A17" s="41">
        <v>37582</v>
      </c>
      <c r="B17" s="42">
        <v>37601</v>
      </c>
      <c r="C17" s="27">
        <f t="shared" ref="C17" si="4">DAY(B17)</f>
        <v>11</v>
      </c>
      <c r="D17" s="39">
        <f t="shared" ref="D17" si="5">IF(C17=0,0,IF(C17&lt;31,DAYS360(A17,B17+1),DAYS360(A17,B17)))</f>
        <v>20</v>
      </c>
      <c r="E17" s="4">
        <v>18017.03</v>
      </c>
      <c r="F17" s="28">
        <f>E17/12</f>
        <v>1501.4191666666666</v>
      </c>
      <c r="G17" s="28">
        <f>F17/30</f>
        <v>50.047305555555553</v>
      </c>
      <c r="H17" s="28">
        <f>G17/24</f>
        <v>2.0853043981481481</v>
      </c>
      <c r="I17" s="5">
        <v>20</v>
      </c>
      <c r="J17" s="28">
        <f>H17*I17</f>
        <v>41.706087962962961</v>
      </c>
      <c r="K17" s="15">
        <f>D17</f>
        <v>20</v>
      </c>
      <c r="L17" s="13">
        <f>J17*K17</f>
        <v>834.12175925925919</v>
      </c>
    </row>
    <row r="18" spans="1:12" ht="15.75" thickBot="1">
      <c r="A18" s="29"/>
      <c r="B18" s="30"/>
      <c r="C18" s="30"/>
      <c r="D18" s="30"/>
      <c r="E18" s="33"/>
      <c r="F18" s="34"/>
      <c r="G18" s="34"/>
      <c r="H18" s="34"/>
      <c r="I18" s="35"/>
      <c r="J18" s="36"/>
      <c r="K18" s="35"/>
      <c r="L18" s="13"/>
    </row>
    <row r="19" spans="1:12">
      <c r="A19" s="21"/>
      <c r="B19" s="21"/>
      <c r="C19" s="21"/>
      <c r="D19" s="21"/>
      <c r="E19" s="11"/>
      <c r="F19" s="28"/>
      <c r="G19" s="28"/>
      <c r="H19" s="28"/>
      <c r="I19" s="8"/>
      <c r="J19" s="40"/>
      <c r="K19" s="8"/>
      <c r="L19" s="13"/>
    </row>
    <row r="20" spans="1:12" ht="15.75" thickBot="1">
      <c r="E20" s="11"/>
      <c r="F20" s="2"/>
      <c r="G20" s="2"/>
      <c r="H20" s="2"/>
      <c r="I20" s="8"/>
      <c r="J20" s="9"/>
      <c r="K20" s="8"/>
      <c r="L20" s="13"/>
    </row>
    <row r="21" spans="1:12" ht="16.5" thickBot="1">
      <c r="A21" s="16"/>
      <c r="B21" s="17"/>
      <c r="C21" s="17"/>
      <c r="D21" s="17"/>
      <c r="E21" s="18" t="s">
        <v>12</v>
      </c>
      <c r="F21" s="7" t="s">
        <v>17</v>
      </c>
      <c r="G21" s="19"/>
      <c r="H21" s="19"/>
      <c r="I21" s="19"/>
      <c r="J21" s="19"/>
      <c r="K21" s="19"/>
      <c r="L21" s="14"/>
    </row>
    <row r="22" spans="1:12" ht="7.5" customHeight="1">
      <c r="A22" s="20"/>
      <c r="B22" s="21"/>
      <c r="C22" s="21"/>
      <c r="D22" s="21"/>
      <c r="E22" s="22"/>
      <c r="F22" s="23"/>
      <c r="G22" s="23"/>
      <c r="H22" s="23"/>
      <c r="I22" s="23"/>
      <c r="J22" s="23"/>
      <c r="K22" s="23"/>
      <c r="L22" s="14"/>
    </row>
    <row r="23" spans="1:12" ht="15.75" thickBot="1">
      <c r="A23" s="20"/>
      <c r="B23" s="21"/>
      <c r="C23" s="21"/>
      <c r="D23" s="21"/>
      <c r="E23" s="23" t="s">
        <v>13</v>
      </c>
      <c r="F23" s="23" t="s">
        <v>14</v>
      </c>
      <c r="G23" s="23" t="s">
        <v>15</v>
      </c>
      <c r="H23" s="23" t="s">
        <v>16</v>
      </c>
      <c r="I23" s="23" t="s">
        <v>4</v>
      </c>
      <c r="J23" s="23" t="s">
        <v>18</v>
      </c>
      <c r="K23" s="23" t="s">
        <v>5</v>
      </c>
      <c r="L23" s="14" t="s">
        <v>6</v>
      </c>
    </row>
    <row r="24" spans="1:12" ht="15.75" thickBot="1">
      <c r="A24" s="41">
        <v>37538</v>
      </c>
      <c r="B24" s="42">
        <v>37601</v>
      </c>
      <c r="C24" s="27">
        <f t="shared" ref="C24" si="6">DAY(B24)</f>
        <v>11</v>
      </c>
      <c r="D24" s="39">
        <f t="shared" ref="D24" si="7">IF(C24=0,0,IF(C24&lt;31,DAYS360(A24,B24+1),DAYS360(A24,B24)))</f>
        <v>63</v>
      </c>
      <c r="E24" s="4">
        <v>15614.84</v>
      </c>
      <c r="F24" s="28">
        <f>E24/12</f>
        <v>1301.2366666666667</v>
      </c>
      <c r="G24" s="28">
        <f>F24/30</f>
        <v>43.374555555555553</v>
      </c>
      <c r="H24" s="28">
        <f>G24/36</f>
        <v>1.2048487654320987</v>
      </c>
      <c r="I24" s="5">
        <v>30</v>
      </c>
      <c r="J24" s="28">
        <f>H24*I24</f>
        <v>36.145462962962959</v>
      </c>
      <c r="K24" s="15">
        <f>D24</f>
        <v>63</v>
      </c>
      <c r="L24" s="13">
        <f>J24*K24</f>
        <v>2277.1641666666665</v>
      </c>
    </row>
    <row r="25" spans="1:12" ht="15.75" thickBot="1">
      <c r="A25" s="29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2"/>
    </row>
  </sheetData>
  <conditionalFormatting sqref="E24 E11 E17:E20 E5">
    <cfRule type="cellIs" dxfId="5" priority="1158" stopIfTrue="1" operator="equal">
      <formula>0</formula>
    </cfRule>
  </conditionalFormatting>
  <conditionalFormatting sqref="E11 E24 E17:E20 E5">
    <cfRule type="cellIs" dxfId="4" priority="1159" stopIfTrue="1" operator="equal">
      <formula>0</formula>
    </cfRule>
  </conditionalFormatting>
  <conditionalFormatting sqref="D5">
    <cfRule type="cellIs" dxfId="3" priority="4" stopIfTrue="1" operator="equal">
      <formula>0</formula>
    </cfRule>
  </conditionalFormatting>
  <conditionalFormatting sqref="D11">
    <cfRule type="cellIs" dxfId="2" priority="3" stopIfTrue="1" operator="equal">
      <formula>0</formula>
    </cfRule>
  </conditionalFormatting>
  <conditionalFormatting sqref="D17">
    <cfRule type="cellIs" dxfId="1" priority="2" stopIfTrue="1" operator="equal">
      <formula>0</formula>
    </cfRule>
  </conditionalFormatting>
  <conditionalFormatting sqref="D2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SU 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f.marcato</cp:lastModifiedBy>
  <dcterms:created xsi:type="dcterms:W3CDTF">2020-05-12T14:01:45Z</dcterms:created>
  <dcterms:modified xsi:type="dcterms:W3CDTF">2020-05-27T07:10:49Z</dcterms:modified>
</cp:coreProperties>
</file>