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lXutmF7IqKID3TjoxSlEjNdCWq9kTIifk0UnZhLyxbw9Ng3kzcF/umuS7qKdPaW/Ex1bGR68L/MpVTAmfbU91A==" workbookSaltValue="KqyVQ3t5lNR8t0zj+vU22w==" workbookSpinCount="100000" lockStructure="1"/>
  <bookViews>
    <workbookView xWindow="-90" yWindow="-90" windowWidth="20730" windowHeight="11760" activeTab="1"/>
  </bookViews>
  <sheets>
    <sheet name="I N F O R M A Z I O N I " sheetId="6" r:id="rId1"/>
    <sheet name="PROSPETTO" sheetId="5" r:id="rId2"/>
  </sheets>
  <definedNames>
    <definedName name="_xlnm.Print_Area" localSheetId="1">PROSPETTO!$B$1:$Z$35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7" i="5" l="1"/>
  <c r="V27" i="5"/>
  <c r="Y27" i="5"/>
  <c r="T27" i="5"/>
  <c r="S27" i="5"/>
  <c r="I27" i="5"/>
  <c r="J27" i="5"/>
  <c r="W26" i="5"/>
  <c r="Y26" i="5"/>
  <c r="V26" i="5"/>
  <c r="T26" i="5"/>
  <c r="S26" i="5"/>
  <c r="I26" i="5"/>
  <c r="J26" i="5"/>
  <c r="U26" i="5"/>
  <c r="Z26" i="5"/>
  <c r="Z27" i="5"/>
  <c r="U27" i="5"/>
  <c r="J37" i="5"/>
  <c r="D37" i="5"/>
  <c r="I13" i="5"/>
  <c r="S13" i="5"/>
  <c r="T13" i="5"/>
  <c r="V13" i="5"/>
  <c r="W13" i="5"/>
  <c r="I14" i="5"/>
  <c r="S14" i="5"/>
  <c r="T14" i="5"/>
  <c r="V14" i="5"/>
  <c r="W14" i="5"/>
  <c r="I15" i="5"/>
  <c r="S15" i="5"/>
  <c r="T15" i="5"/>
  <c r="V15" i="5"/>
  <c r="W15" i="5"/>
  <c r="I16" i="5"/>
  <c r="S16" i="5"/>
  <c r="T16" i="5"/>
  <c r="V16" i="5"/>
  <c r="W16" i="5"/>
  <c r="I17" i="5"/>
  <c r="S17" i="5"/>
  <c r="T17" i="5"/>
  <c r="V17" i="5"/>
  <c r="W17" i="5"/>
  <c r="I18" i="5"/>
  <c r="S18" i="5"/>
  <c r="T18" i="5"/>
  <c r="V18" i="5"/>
  <c r="W18" i="5"/>
  <c r="I19" i="5"/>
  <c r="S19" i="5"/>
  <c r="T19" i="5"/>
  <c r="V19" i="5"/>
  <c r="W19" i="5"/>
  <c r="I20" i="5"/>
  <c r="S20" i="5"/>
  <c r="T20" i="5"/>
  <c r="V20" i="5"/>
  <c r="W20" i="5"/>
  <c r="I21" i="5"/>
  <c r="S21" i="5"/>
  <c r="T21" i="5"/>
  <c r="V21" i="5"/>
  <c r="W21" i="5"/>
  <c r="I22" i="5"/>
  <c r="S22" i="5"/>
  <c r="T22" i="5"/>
  <c r="V22" i="5"/>
  <c r="W22" i="5"/>
  <c r="I23" i="5"/>
  <c r="S23" i="5"/>
  <c r="T23" i="5"/>
  <c r="V23" i="5"/>
  <c r="W23" i="5"/>
  <c r="I24" i="5"/>
  <c r="S24" i="5"/>
  <c r="T24" i="5"/>
  <c r="V24" i="5"/>
  <c r="Y24" i="5"/>
  <c r="W24" i="5"/>
  <c r="I25" i="5"/>
  <c r="S25" i="5"/>
  <c r="T25" i="5"/>
  <c r="V25" i="5"/>
  <c r="W25" i="5"/>
  <c r="I28" i="5"/>
  <c r="S28" i="5"/>
  <c r="T28" i="5"/>
  <c r="V28" i="5"/>
  <c r="W28" i="5"/>
  <c r="W30" i="5"/>
  <c r="V30" i="5"/>
  <c r="V29" i="5"/>
  <c r="W29" i="5"/>
  <c r="W12" i="5"/>
  <c r="V12" i="5"/>
  <c r="W11" i="5"/>
  <c r="V11" i="5"/>
  <c r="J24" i="5"/>
  <c r="Z24" i="5"/>
  <c r="Y14" i="5"/>
  <c r="Y21" i="5"/>
  <c r="J21" i="5"/>
  <c r="Y28" i="5"/>
  <c r="J28" i="5"/>
  <c r="Y23" i="5"/>
  <c r="J23" i="5"/>
  <c r="Y20" i="5"/>
  <c r="J20" i="5"/>
  <c r="Y25" i="5"/>
  <c r="Y22" i="5"/>
  <c r="J25" i="5"/>
  <c r="U25" i="5"/>
  <c r="Y30" i="5"/>
  <c r="Y29" i="5"/>
  <c r="J22" i="5"/>
  <c r="Z22" i="5"/>
  <c r="Y12" i="5"/>
  <c r="Y17" i="5"/>
  <c r="J17" i="5"/>
  <c r="Y13" i="5"/>
  <c r="Y11" i="5"/>
  <c r="Y19" i="5"/>
  <c r="Y18" i="5"/>
  <c r="J18" i="5"/>
  <c r="J19" i="5"/>
  <c r="Z19" i="5"/>
  <c r="Y16" i="5"/>
  <c r="J16" i="5"/>
  <c r="U16" i="5"/>
  <c r="J14" i="5"/>
  <c r="U14" i="5"/>
  <c r="Y15" i="5"/>
  <c r="J15" i="5"/>
  <c r="U15" i="5"/>
  <c r="J13" i="5"/>
  <c r="Z13" i="5"/>
  <c r="I30" i="5"/>
  <c r="I29" i="5"/>
  <c r="I12" i="5"/>
  <c r="I11" i="5"/>
  <c r="U21" i="5"/>
  <c r="Z21" i="5"/>
  <c r="U24" i="5"/>
  <c r="U23" i="5"/>
  <c r="Z23" i="5"/>
  <c r="U20" i="5"/>
  <c r="Z20" i="5"/>
  <c r="U28" i="5"/>
  <c r="Z28" i="5"/>
  <c r="Z16" i="5"/>
  <c r="U22" i="5"/>
  <c r="Z17" i="5"/>
  <c r="U17" i="5"/>
  <c r="Z14" i="5"/>
  <c r="U13" i="5"/>
  <c r="U19" i="5"/>
  <c r="U18" i="5"/>
  <c r="Z18" i="5"/>
  <c r="Z15" i="5"/>
  <c r="T30" i="5"/>
  <c r="T29" i="5"/>
  <c r="T12" i="5"/>
  <c r="T11" i="5"/>
  <c r="S30" i="5"/>
  <c r="S29" i="5"/>
  <c r="S12" i="5"/>
  <c r="S11" i="5"/>
  <c r="J30" i="5"/>
  <c r="J29" i="5"/>
  <c r="J12" i="5"/>
  <c r="J11" i="5"/>
  <c r="U29" i="5"/>
  <c r="U12" i="5"/>
  <c r="U11" i="5"/>
  <c r="U30" i="5"/>
  <c r="Z30" i="5"/>
  <c r="U31" i="5"/>
  <c r="Z11" i="5"/>
  <c r="Z25" i="5"/>
  <c r="Z29" i="5"/>
  <c r="Z12" i="5"/>
  <c r="J45" i="5"/>
  <c r="D45" i="5"/>
  <c r="B47" i="5"/>
  <c r="F47" i="5"/>
  <c r="J46" i="5"/>
  <c r="D46" i="5"/>
  <c r="H31" i="5"/>
  <c r="I31" i="5"/>
  <c r="I32" i="5"/>
  <c r="X31" i="5"/>
  <c r="W31" i="5"/>
  <c r="W32" i="5"/>
  <c r="V31" i="5"/>
  <c r="V32" i="5"/>
  <c r="R31" i="5"/>
  <c r="Q31" i="5"/>
  <c r="Q6" i="5"/>
  <c r="P31" i="5"/>
  <c r="O31" i="5"/>
  <c r="N31" i="5"/>
  <c r="N6" i="5"/>
  <c r="M31" i="5"/>
  <c r="L31" i="5"/>
  <c r="L33" i="5"/>
  <c r="D33" i="5"/>
  <c r="K31" i="5"/>
  <c r="G31" i="5"/>
  <c r="AE11" i="5"/>
  <c r="Q3" i="5"/>
  <c r="Q5" i="5"/>
  <c r="N3" i="5"/>
  <c r="N5" i="5"/>
  <c r="M6" i="5"/>
  <c r="P6" i="5"/>
  <c r="R6" i="5"/>
  <c r="O6" i="5"/>
  <c r="Y31" i="5"/>
  <c r="Y32" i="5"/>
  <c r="J31" i="5"/>
  <c r="J32" i="5"/>
  <c r="S31" i="5"/>
  <c r="T31" i="5"/>
  <c r="R3" i="5"/>
  <c r="R5" i="5"/>
  <c r="P3" i="5"/>
  <c r="P5" i="5"/>
  <c r="O3" i="5"/>
  <c r="O5" i="5"/>
  <c r="M3" i="5"/>
  <c r="M5" i="5"/>
  <c r="S32" i="5"/>
  <c r="T33" i="5"/>
  <c r="U33" i="5"/>
  <c r="M33" i="5"/>
  <c r="Z32" i="5"/>
  <c r="Z31" i="5"/>
  <c r="T32" i="5"/>
  <c r="T34" i="5"/>
  <c r="U34" i="5"/>
</calcChain>
</file>

<file path=xl/comments1.xml><?xml version="1.0" encoding="utf-8"?>
<comments xmlns="http://schemas.openxmlformats.org/spreadsheetml/2006/main">
  <authors>
    <author>User</author>
  </authors>
  <commentList>
    <comment ref="L32" authorId="0">
      <text>
        <r>
          <rPr>
            <b/>
            <sz val="9"/>
            <color indexed="81"/>
            <rFont val="Tahoma"/>
            <family val="2"/>
          </rPr>
          <t xml:space="preserve">Intervenire manualmente aggiungendo o sottraendo somma quadratura
</t>
        </r>
      </text>
    </comment>
  </commentList>
</comments>
</file>

<file path=xl/sharedStrings.xml><?xml version="1.0" encoding="utf-8"?>
<sst xmlns="http://schemas.openxmlformats.org/spreadsheetml/2006/main" count="69" uniqueCount="57">
  <si>
    <t>dirigente</t>
  </si>
  <si>
    <t>SOMME DOCENZA</t>
  </si>
  <si>
    <t>TOTALE</t>
  </si>
  <si>
    <t>Valut.</t>
  </si>
  <si>
    <t>ore</t>
  </si>
  <si>
    <t>Moduli</t>
  </si>
  <si>
    <t>SPESE GESTIONE</t>
  </si>
  <si>
    <t>TUTOR INTERNO</t>
  </si>
  <si>
    <t>spese generali</t>
  </si>
  <si>
    <t>PUBBLICITA</t>
  </si>
  <si>
    <t>A.Amm.</t>
  </si>
  <si>
    <t>SEDE</t>
  </si>
  <si>
    <t>BUDGET</t>
  </si>
  <si>
    <t>ESPERTO</t>
  </si>
  <si>
    <t>DA RADIARE</t>
  </si>
  <si>
    <t>NUOVO BUDGET</t>
  </si>
  <si>
    <t>DUI CUI SPESE PERS.LE</t>
  </si>
  <si>
    <t>A.Tecn.</t>
  </si>
  <si>
    <t>Coll.Sc.</t>
  </si>
  <si>
    <t>Dsga</t>
  </si>
  <si>
    <t>Pubb.tà'</t>
  </si>
  <si>
    <t>ditta</t>
  </si>
  <si>
    <t>Totale</t>
  </si>
  <si>
    <t>altri</t>
  </si>
  <si>
    <t>Differenza da colmare</t>
  </si>
  <si>
    <t>TOTALE PROGETTO</t>
  </si>
  <si>
    <t>n.ore</t>
  </si>
  <si>
    <t>somma</t>
  </si>
  <si>
    <t>TOTALE INTERO PROGETTO</t>
  </si>
  <si>
    <t>TOTALE ORE</t>
  </si>
  <si>
    <t>TOTALE DA PAGARE --&gt;&gt;</t>
  </si>
  <si>
    <t>Differenza</t>
  </si>
  <si>
    <t>somme arrotondate da ARGO--&gt;&gt;</t>
  </si>
  <si>
    <t>CALCOLATRICE</t>
  </si>
  <si>
    <t xml:space="preserve">Versione </t>
  </si>
  <si>
    <t>n. Alunni</t>
  </si>
  <si>
    <t>SPESE  GENERALI</t>
  </si>
  <si>
    <t>TOTALI</t>
  </si>
  <si>
    <t>importo</t>
  </si>
  <si>
    <t>FSE - PON COD.</t>
  </si>
  <si>
    <t>Titolo</t>
  </si>
  <si>
    <t>descrizione</t>
  </si>
  <si>
    <t>6.1</t>
  </si>
  <si>
    <t>SCUOLA</t>
  </si>
  <si>
    <t>Versione</t>
  </si>
  <si>
    <t>Durante la gestione accadrà di dover riempire la cella che riguarda le riduzioni economiche a seguito di assenze alunni che nel monto in cui si verificano è necessario procedere alla rielaborazione dei dati, ovvero, per esempio diminuire le somme per spese generali e poi rifare la quadratura</t>
  </si>
  <si>
    <t xml:space="preserve">Il programma ha nella parte alta una semplice "CALCOLATRICE nella quale inserire il numero delle ore del personale di quel particolare modulo che si sta gestendo.Inoltre ha nella parte immediatamente  sottostante il Totale delle ore di tutti i moduli divise sempre per unità  di personale. </t>
  </si>
  <si>
    <t>Iniziare subito a inserire, SEMPRE NELLE CELLE GIALLE, i dati del modulo n. 1 di quel determinato PON. Quindi titolo, n. ore (30 oppure 60 di solito), n. alunni. Importo assegnato. Nelle ultime colonne a destra intanto verranno calcolati automaticamente gli importi ai docenti esperti e tutor che verrà sottratta al totale delle disponibilità e di conseguenza si evidenzierà nelle colonne centrali la vera somme disponibile per pubblicità, per spese generali e per il personale.</t>
  </si>
  <si>
    <t>Iniziare a inserire usando la "Calcolatrice", le somme nel modulo n. 1 (ecc. ecc per quellli successivi) al personale. Poi alla pubblicità. Quindi nella colonna a destra rosa, "differenza da colmare" apparirà quanto rimane di quel determinato modulo, per spese di materiale ecc.</t>
  </si>
  <si>
    <t>Rifare la stessa operazione per tutti gli altri moduli tenendo presente che la colonna "Sede" è utile al fine di poter utilizzare i collaboratori scolastici nelle stessa sede per più moduli e quindi non per forza assgnare ore per i C.S.  su tutti i moduli di quella sede, cosa che permetterà in quel modulo  in cui non esiste la figura dei C.S. di assegnare più somme al resto del personale oppure alle spese di materiale (anche per prevedere eventuali riduzioni economiche per assenze alunni di cui si è detto).</t>
  </si>
  <si>
    <r>
      <t>Sembra utile precisare che tutte queste operazioni vanno fatte, comprese quelle che vedremo dopo relative all'inserimento delle reali somme fatte con simulazioni di tabelle con Argo o con Axios ecc,</t>
    </r>
    <r>
      <rPr>
        <b/>
        <sz val="11"/>
        <color theme="1"/>
        <rFont val="Calibri"/>
        <family val="2"/>
        <scheme val="minor"/>
      </rPr>
      <t xml:space="preserve"> PRIMA DELL'AVVIO</t>
    </r>
    <r>
      <rPr>
        <sz val="11"/>
        <color theme="1"/>
        <rFont val="Calibri"/>
        <family val="2"/>
        <scheme val="minor"/>
      </rPr>
      <t xml:space="preserve"> dei PON. E' un file utile certamente per la rendicontazione ma soprattuto molto più utile prima dell'avvio dei PON per non sbagliare nomine e pagamenti assicurandoti di non sbagliare e di non fare squadrature di bilancio. Ma è altresì utile in ogni istante della gestione nel momento in cui si devono fare delle variazioni. Cosa che comporterà una nuova quadratura, che dimenticavo di dire, si effettua manualmente in 3 secondi</t>
    </r>
  </si>
  <si>
    <r>
      <t xml:space="preserve">Terminata la gestione dei moduli, dopo essersi assicurati che la colonna "DIFFERENZE DA COLMARE" sia uguale a zero, si dovranno inserire le reali somme di spesa per quel personale. Muniti di tabelle fatte con Argo (o altri gestionali), una per ogni ctg (quindi una per il DS, una per il DSGA ecc)  inserirò la </t>
    </r>
    <r>
      <rPr>
        <b/>
        <sz val="11"/>
        <color theme="1"/>
        <rFont val="Calibri"/>
        <family val="2"/>
        <scheme val="minor"/>
      </rPr>
      <t>spesa reale del totale delle ore</t>
    </r>
    <r>
      <rPr>
        <sz val="11"/>
        <color theme="1"/>
        <rFont val="Calibri"/>
        <family val="2"/>
        <scheme val="minor"/>
      </rPr>
      <t xml:space="preserve">, per esempio del DSGA di tutto il progetto (che vedrò nella riga in alto azzurrina, sotto la Calcolatrice) che certamente ha degli arrotondamenti (in decimali) diversi, rispetto alla riga precedente fatta da excel. Fare altrettanto per tutto il personale.  </t>
    </r>
  </si>
  <si>
    <t>Rimangono quindi vuote le celle "PUBBLICITA'°  (sempre nella riga "ARROTONDAMENTI PER ARGO, ecc" ) e "SPESE GENERALI" . Copio il totale della pubblicità sempre nella riga arrotondamenti per argo e restando vuota la cella delle spese generali che nel nostra tabella risulta essere la cella "L 30", devo provvedere a copiare la vera spesa per materiale consentita, che è indicata nella cella grigia  "T31"</t>
  </si>
  <si>
    <r>
      <t xml:space="preserve">Buon lavoro colleghi - Eventali modifiche possono essere richieste inviando mail a </t>
    </r>
    <r>
      <rPr>
        <b/>
        <i/>
        <sz val="16"/>
        <color rgb="FFFF0000"/>
        <rFont val="Calibri"/>
        <family val="2"/>
        <scheme val="minor"/>
      </rPr>
      <t>ws59@libero.it</t>
    </r>
  </si>
  <si>
    <t>2.0</t>
  </si>
  <si>
    <t>COMPILARE SOLO LE CELLE GIALLE  !!! Oltre a  tutte le celle ARROTONDAMENTI PER ARGO</t>
  </si>
  <si>
    <r>
      <t xml:space="preserve">Le celle, benchè  protette, normalmente non sono state </t>
    </r>
    <r>
      <rPr>
        <u/>
        <sz val="11"/>
        <color theme="1"/>
        <rFont val="Calibri"/>
        <family val="2"/>
        <scheme val="minor"/>
      </rPr>
      <t xml:space="preserve">volutamente </t>
    </r>
    <r>
      <rPr>
        <sz val="11"/>
        <color theme="1"/>
        <rFont val="Calibri"/>
        <family val="2"/>
        <scheme val="minor"/>
      </rPr>
      <t xml:space="preserve">oscurate in modo che possano evidenziarsi sia la formule in ciascuna di esse perché ognuno abbia la possibilità di comprendere perché il programma dà quel determinato risultato, ma anche, con molta modestia si afferma, per dare quel piccolo contributo al sapere di tutti e che nel mio caso riguarda, almeno in excel   </t>
    </r>
    <r>
      <rPr>
        <i/>
        <sz val="11"/>
        <color theme="1"/>
        <rFont val="Calibri"/>
        <family val="2"/>
        <scheme val="minor"/>
      </rPr>
      <t>"....anta" anni e più</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</si>
</sst>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0_ ;[Red]\-#,##0.00\ "/>
  </numFmts>
  <fonts count="38" x14ac:knownFonts="1">
    <font>
      <sz val="11"/>
      <color theme="1"/>
      <name val="Calibri"/>
      <family val="2"/>
      <scheme val="minor"/>
    </font>
    <font>
      <b/>
      <sz val="11"/>
      <color theme="1"/>
      <name val="Calibri"/>
      <family val="2"/>
      <scheme val="minor"/>
    </font>
    <font>
      <b/>
      <i/>
      <sz val="10"/>
      <color theme="1"/>
      <name val="Calibri"/>
      <family val="2"/>
      <scheme val="minor"/>
    </font>
    <font>
      <b/>
      <i/>
      <sz val="11"/>
      <color theme="1"/>
      <name val="Calibri"/>
      <family val="2"/>
      <scheme val="minor"/>
    </font>
    <font>
      <b/>
      <sz val="20"/>
      <color theme="1"/>
      <name val="Calibri"/>
      <family val="2"/>
      <scheme val="minor"/>
    </font>
    <font>
      <b/>
      <sz val="10"/>
      <color theme="1"/>
      <name val="Calibri"/>
      <family val="2"/>
      <scheme val="minor"/>
    </font>
    <font>
      <b/>
      <i/>
      <sz val="12"/>
      <color theme="1"/>
      <name val="Calibri"/>
      <family val="2"/>
      <scheme val="minor"/>
    </font>
    <font>
      <b/>
      <sz val="8"/>
      <color theme="1"/>
      <name val="Calibri"/>
      <family val="2"/>
      <scheme val="minor"/>
    </font>
    <font>
      <b/>
      <i/>
      <sz val="8"/>
      <color theme="1"/>
      <name val="Calibri"/>
      <family val="2"/>
      <scheme val="minor"/>
    </font>
    <font>
      <b/>
      <sz val="24"/>
      <color theme="1"/>
      <name val="Calibri"/>
      <family val="2"/>
      <scheme val="minor"/>
    </font>
    <font>
      <b/>
      <sz val="11"/>
      <color rgb="FFFFFF00"/>
      <name val="Calibri"/>
      <family val="2"/>
      <scheme val="minor"/>
    </font>
    <font>
      <b/>
      <sz val="14"/>
      <color theme="1"/>
      <name val="Calibri"/>
      <family val="2"/>
      <scheme val="minor"/>
    </font>
    <font>
      <b/>
      <sz val="11"/>
      <color rgb="FFFF0000"/>
      <name val="Calibri"/>
      <family val="2"/>
      <scheme val="minor"/>
    </font>
    <font>
      <b/>
      <sz val="12"/>
      <color theme="1"/>
      <name val="Calibri"/>
      <family val="2"/>
      <scheme val="minor"/>
    </font>
    <font>
      <b/>
      <i/>
      <sz val="14"/>
      <color rgb="FFFF0000"/>
      <name val="Calibri"/>
      <family val="2"/>
      <scheme val="minor"/>
    </font>
    <font>
      <b/>
      <sz val="12"/>
      <color theme="3"/>
      <name val="Calibri"/>
      <family val="2"/>
      <scheme val="minor"/>
    </font>
    <font>
      <b/>
      <i/>
      <sz val="12"/>
      <color rgb="FFFF0000"/>
      <name val="Calibri"/>
      <family val="2"/>
      <scheme val="minor"/>
    </font>
    <font>
      <b/>
      <sz val="16"/>
      <color theme="3"/>
      <name val="Calibri"/>
      <family val="2"/>
      <scheme val="minor"/>
    </font>
    <font>
      <b/>
      <i/>
      <sz val="14"/>
      <color theme="1"/>
      <name val="Calibri"/>
      <family val="2"/>
      <scheme val="minor"/>
    </font>
    <font>
      <b/>
      <sz val="9"/>
      <color theme="1"/>
      <name val="Calibri"/>
      <family val="2"/>
      <scheme val="minor"/>
    </font>
    <font>
      <b/>
      <sz val="18"/>
      <color theme="1"/>
      <name val="Calibri"/>
      <family val="2"/>
      <scheme val="minor"/>
    </font>
    <font>
      <b/>
      <sz val="16"/>
      <name val="Calibri"/>
      <family val="2"/>
      <scheme val="minor"/>
    </font>
    <font>
      <b/>
      <sz val="28"/>
      <color rgb="FFFF0000"/>
      <name val="Calibri"/>
      <family val="2"/>
      <scheme val="minor"/>
    </font>
    <font>
      <b/>
      <sz val="36"/>
      <color rgb="FFFF0000"/>
      <name val="Calibri"/>
      <family val="2"/>
      <scheme val="minor"/>
    </font>
    <font>
      <b/>
      <sz val="9"/>
      <color indexed="81"/>
      <name val="Tahoma"/>
      <family val="2"/>
    </font>
    <font>
      <b/>
      <sz val="20"/>
      <color rgb="FFFFFF00"/>
      <name val="Calibri"/>
      <family val="2"/>
      <scheme val="minor"/>
    </font>
    <font>
      <b/>
      <sz val="20"/>
      <color rgb="FFFF0000"/>
      <name val="Calibri"/>
      <family val="2"/>
      <scheme val="minor"/>
    </font>
    <font>
      <b/>
      <sz val="16"/>
      <color theme="1"/>
      <name val="Calibri"/>
      <family val="2"/>
      <scheme val="minor"/>
    </font>
    <font>
      <b/>
      <sz val="12"/>
      <color rgb="FF002060"/>
      <name val="Calibri"/>
      <family val="2"/>
      <scheme val="minor"/>
    </font>
    <font>
      <b/>
      <sz val="14"/>
      <color rgb="FFFF0000"/>
      <name val="Calibri"/>
      <family val="2"/>
      <scheme val="minor"/>
    </font>
    <font>
      <b/>
      <sz val="16"/>
      <color rgb="FFFF0000"/>
      <name val="Calibri"/>
      <family val="2"/>
      <scheme val="minor"/>
    </font>
    <font>
      <b/>
      <sz val="16"/>
      <color rgb="FFFFFF00"/>
      <name val="Calibri"/>
      <family val="2"/>
      <scheme val="minor"/>
    </font>
    <font>
      <b/>
      <sz val="26"/>
      <color theme="1"/>
      <name val="Calibri"/>
      <family val="2"/>
      <scheme val="minor"/>
    </font>
    <font>
      <b/>
      <sz val="24"/>
      <color rgb="FFFF0000"/>
      <name val="Calibri"/>
      <family val="2"/>
      <scheme val="minor"/>
    </font>
    <font>
      <b/>
      <sz val="18"/>
      <color rgb="FFFF0000"/>
      <name val="Calibri"/>
      <family val="2"/>
      <scheme val="minor"/>
    </font>
    <font>
      <b/>
      <i/>
      <sz val="16"/>
      <color rgb="FFFF0000"/>
      <name val="Calibri"/>
      <family val="2"/>
      <scheme val="minor"/>
    </font>
    <font>
      <i/>
      <sz val="11"/>
      <color theme="1"/>
      <name val="Calibri"/>
      <family val="2"/>
      <scheme val="minor"/>
    </font>
    <font>
      <u/>
      <sz val="11"/>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rgb="FF00B0F0"/>
        <bgColor indexed="64"/>
      </patternFill>
    </fill>
    <fill>
      <patternFill patternType="solid">
        <fgColor rgb="FF002060"/>
        <bgColor indexed="64"/>
      </patternFill>
    </fill>
    <fill>
      <patternFill patternType="solid">
        <fgColor rgb="FFCCFF66"/>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ck">
        <color indexed="64"/>
      </top>
      <bottom style="thick">
        <color indexed="64"/>
      </bottom>
      <diagonal/>
    </border>
    <border>
      <left/>
      <right/>
      <top style="medium">
        <color indexed="64"/>
      </top>
      <bottom/>
      <diagonal/>
    </border>
    <border>
      <left style="thin">
        <color indexed="64"/>
      </left>
      <right style="thin">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style="thin">
        <color indexed="64"/>
      </right>
      <top style="thin">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rgb="FF002060"/>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style="thick">
        <color rgb="FF002060"/>
      </right>
      <top/>
      <bottom style="thick">
        <color rgb="FF002060"/>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style="thin">
        <color rgb="FFFFFF00"/>
      </left>
      <right style="thin">
        <color rgb="FFFFFF00"/>
      </right>
      <top style="thick">
        <color indexed="64"/>
      </top>
      <bottom/>
      <diagonal/>
    </border>
    <border>
      <left style="thin">
        <color rgb="FFFFFF00"/>
      </left>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bottom/>
      <diagonal/>
    </border>
    <border>
      <left style="thin">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
      <left style="medium">
        <color indexed="64"/>
      </left>
      <right/>
      <top style="thick">
        <color indexed="64"/>
      </top>
      <bottom style="medium">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ck">
        <color indexed="64"/>
      </top>
      <bottom style="thick">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312">
    <xf numFmtId="0" fontId="0" fillId="0" borderId="0" xfId="0"/>
    <xf numFmtId="0" fontId="0" fillId="0" borderId="0" xfId="0"/>
    <xf numFmtId="0" fontId="1" fillId="0" borderId="0" xfId="0" applyFont="1" applyBorder="1" applyAlignment="1">
      <alignment horizontal="center" wrapText="1"/>
    </xf>
    <xf numFmtId="0" fontId="2" fillId="0" borderId="0" xfId="0" applyFont="1" applyBorder="1" applyAlignment="1">
      <alignment horizontal="center" wrapText="1"/>
    </xf>
    <xf numFmtId="4" fontId="1" fillId="0" borderId="0" xfId="0" applyNumberFormat="1" applyFont="1" applyBorder="1"/>
    <xf numFmtId="0" fontId="0" fillId="0" borderId="0" xfId="0" applyBorder="1"/>
    <xf numFmtId="0" fontId="1" fillId="0" borderId="0" xfId="0" applyFont="1" applyBorder="1"/>
    <xf numFmtId="4" fontId="8" fillId="0" borderId="0" xfId="0" applyNumberFormat="1" applyFont="1" applyBorder="1"/>
    <xf numFmtId="0" fontId="1" fillId="0" borderId="0" xfId="0" applyFont="1" applyFill="1" applyBorder="1"/>
    <xf numFmtId="4" fontId="1" fillId="0" borderId="0" xfId="0" applyNumberFormat="1" applyFont="1" applyFill="1" applyBorder="1"/>
    <xf numFmtId="0" fontId="1" fillId="0" borderId="0" xfId="0" applyFont="1" applyFill="1" applyBorder="1" applyAlignment="1">
      <alignment horizontal="center" wrapText="1"/>
    </xf>
    <xf numFmtId="0" fontId="5" fillId="0" borderId="0" xfId="0" applyFont="1" applyFill="1" applyBorder="1" applyAlignment="1">
      <alignment horizontal="center" wrapText="1"/>
    </xf>
    <xf numFmtId="0" fontId="3" fillId="0" borderId="0" xfId="0" applyFont="1" applyFill="1" applyBorder="1" applyAlignment="1">
      <alignment horizontal="center" wrapText="1"/>
    </xf>
    <xf numFmtId="0" fontId="0" fillId="0" borderId="0" xfId="0" applyFill="1"/>
    <xf numFmtId="2" fontId="1" fillId="0" borderId="0" xfId="0" applyNumberFormat="1" applyFont="1" applyFill="1" applyBorder="1"/>
    <xf numFmtId="0" fontId="2" fillId="0" borderId="19" xfId="0" applyFont="1" applyBorder="1" applyAlignment="1">
      <alignment horizontal="center" wrapText="1"/>
    </xf>
    <xf numFmtId="0" fontId="10" fillId="7" borderId="25" xfId="0" applyFont="1" applyFill="1" applyBorder="1" applyAlignment="1">
      <alignment horizontal="center" vertical="center"/>
    </xf>
    <xf numFmtId="0" fontId="10" fillId="7" borderId="26" xfId="0" applyFont="1" applyFill="1" applyBorder="1" applyAlignment="1">
      <alignment horizontal="center" vertical="center" wrapText="1"/>
    </xf>
    <xf numFmtId="0" fontId="4" fillId="0" borderId="0" xfId="0" applyFont="1" applyProtection="1">
      <protection locked="0"/>
    </xf>
    <xf numFmtId="0" fontId="0" fillId="0" borderId="0" xfId="0" applyProtection="1">
      <protection locked="0"/>
    </xf>
    <xf numFmtId="0" fontId="1" fillId="0" borderId="0" xfId="0" applyFont="1" applyBorder="1" applyAlignment="1" applyProtection="1">
      <alignment horizontal="center"/>
      <protection locked="0"/>
    </xf>
    <xf numFmtId="0" fontId="1" fillId="0" borderId="0" xfId="0" applyFont="1" applyBorder="1" applyProtection="1">
      <protection locked="0"/>
    </xf>
    <xf numFmtId="0" fontId="0" fillId="0" borderId="0" xfId="0" applyBorder="1" applyProtection="1">
      <protection locked="0"/>
    </xf>
    <xf numFmtId="0" fontId="2" fillId="2" borderId="41" xfId="0" applyFont="1" applyFill="1" applyBorder="1" applyAlignment="1" applyProtection="1">
      <alignment wrapText="1"/>
      <protection locked="0"/>
    </xf>
    <xf numFmtId="0" fontId="2" fillId="2" borderId="39" xfId="0" applyFont="1" applyFill="1" applyBorder="1" applyAlignment="1" applyProtection="1">
      <alignment wrapText="1"/>
      <protection locked="0"/>
    </xf>
    <xf numFmtId="0" fontId="2" fillId="2" borderId="37"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4" fontId="13" fillId="8" borderId="21" xfId="0" applyNumberFormat="1" applyFont="1" applyFill="1" applyBorder="1" applyAlignment="1">
      <alignment horizontal="center" vertical="center"/>
    </xf>
    <xf numFmtId="4" fontId="13" fillId="8" borderId="5" xfId="0" applyNumberFormat="1" applyFont="1" applyFill="1" applyBorder="1" applyAlignment="1">
      <alignment horizontal="center" vertical="center"/>
    </xf>
    <xf numFmtId="0" fontId="1" fillId="0" borderId="14" xfId="0" applyFont="1" applyBorder="1" applyAlignment="1">
      <alignment horizontal="center" vertical="center"/>
    </xf>
    <xf numFmtId="0" fontId="1" fillId="3" borderId="60" xfId="0" applyFont="1" applyFill="1" applyBorder="1" applyAlignment="1">
      <alignment horizontal="center" vertical="center"/>
    </xf>
    <xf numFmtId="4" fontId="21" fillId="0" borderId="0" xfId="0" applyNumberFormat="1" applyFont="1" applyAlignment="1">
      <alignment horizontal="center" vertical="center"/>
    </xf>
    <xf numFmtId="4" fontId="1" fillId="0" borderId="15" xfId="0" applyNumberFormat="1" applyFont="1" applyBorder="1" applyAlignment="1">
      <alignment horizontal="center" vertical="center"/>
    </xf>
    <xf numFmtId="4" fontId="0" fillId="0" borderId="18" xfId="0" applyNumberFormat="1" applyFont="1" applyBorder="1" applyAlignment="1" applyProtection="1">
      <alignment horizontal="center" vertical="center"/>
    </xf>
    <xf numFmtId="4" fontId="17" fillId="0" borderId="0" xfId="0" applyNumberFormat="1" applyFont="1"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19" fillId="0" borderId="0" xfId="0" applyFont="1" applyFill="1" applyBorder="1" applyAlignment="1">
      <alignment horizontal="center" vertical="center"/>
    </xf>
    <xf numFmtId="4" fontId="15" fillId="0" borderId="0" xfId="0" applyNumberFormat="1" applyFont="1" applyFill="1" applyBorder="1" applyAlignment="1">
      <alignment horizontal="center" vertical="center"/>
    </xf>
    <xf numFmtId="3" fontId="13" fillId="0" borderId="0" xfId="0" applyNumberFormat="1" applyFont="1" applyFill="1" applyBorder="1" applyAlignment="1" applyProtection="1">
      <alignment horizontal="center" vertical="center"/>
      <protection locked="0"/>
    </xf>
    <xf numFmtId="4" fontId="1" fillId="0" borderId="0" xfId="0" applyNumberFormat="1" applyFont="1" applyFill="1" applyBorder="1" applyAlignment="1">
      <alignment horizontal="center" vertical="center"/>
    </xf>
    <xf numFmtId="0" fontId="0" fillId="0" borderId="0" xfId="0" applyFill="1" applyBorder="1"/>
    <xf numFmtId="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4" fontId="10"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 fontId="13" fillId="0" borderId="18" xfId="0" applyNumberFormat="1" applyFont="1" applyFill="1" applyBorder="1" applyAlignment="1">
      <alignment horizontal="center" vertical="center"/>
    </xf>
    <xf numFmtId="4" fontId="13" fillId="9" borderId="16"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0" fillId="7" borderId="66" xfId="0" applyFont="1" applyFill="1" applyBorder="1" applyAlignment="1">
      <alignment horizontal="center" vertical="center" wrapText="1"/>
    </xf>
    <xf numFmtId="0" fontId="10" fillId="7" borderId="67" xfId="0" applyFont="1" applyFill="1" applyBorder="1" applyAlignment="1">
      <alignment horizontal="center" vertical="center"/>
    </xf>
    <xf numFmtId="0" fontId="10" fillId="7" borderId="66" xfId="0" applyFont="1" applyFill="1" applyBorder="1" applyAlignment="1">
      <alignment horizontal="center" vertical="center"/>
    </xf>
    <xf numFmtId="4" fontId="1" fillId="3" borderId="68" xfId="0" applyNumberFormat="1" applyFont="1" applyFill="1" applyBorder="1" applyAlignment="1">
      <alignment horizontal="center" vertical="center"/>
    </xf>
    <xf numFmtId="0" fontId="1" fillId="2" borderId="16" xfId="0" applyFont="1" applyFill="1" applyBorder="1" applyAlignment="1" applyProtection="1">
      <alignment horizontal="center" vertical="center"/>
      <protection locked="0"/>
    </xf>
    <xf numFmtId="0" fontId="13" fillId="0" borderId="58" xfId="0" applyFont="1" applyBorder="1" applyAlignment="1">
      <alignment horizontal="center" vertical="center" wrapText="1"/>
    </xf>
    <xf numFmtId="4" fontId="13" fillId="0" borderId="9" xfId="0" applyNumberFormat="1" applyFont="1" applyBorder="1" applyAlignment="1">
      <alignment horizontal="center" vertical="center"/>
    </xf>
    <xf numFmtId="4" fontId="13" fillId="0" borderId="40" xfId="0" applyNumberFormat="1" applyFont="1" applyBorder="1" applyAlignment="1">
      <alignment horizontal="center" vertical="center"/>
    </xf>
    <xf numFmtId="0" fontId="1" fillId="0" borderId="20" xfId="0" applyFont="1" applyBorder="1" applyAlignment="1">
      <alignment horizontal="center" vertical="center" wrapText="1"/>
    </xf>
    <xf numFmtId="0" fontId="1" fillId="8" borderId="64" xfId="0" applyFont="1" applyFill="1" applyBorder="1" applyAlignment="1">
      <alignment horizontal="center" vertical="center"/>
    </xf>
    <xf numFmtId="0" fontId="5" fillId="8" borderId="62" xfId="0" applyFont="1" applyFill="1" applyBorder="1" applyAlignment="1">
      <alignment horizontal="center" vertical="center" wrapText="1"/>
    </xf>
    <xf numFmtId="0" fontId="13" fillId="0" borderId="70" xfId="0" applyFont="1" applyFill="1" applyBorder="1" applyAlignment="1">
      <alignment horizontal="center" vertical="center"/>
    </xf>
    <xf numFmtId="0" fontId="1" fillId="0" borderId="20" xfId="0" applyFont="1" applyBorder="1" applyAlignment="1">
      <alignment horizontal="center" vertical="center" textRotation="90"/>
    </xf>
    <xf numFmtId="0" fontId="1" fillId="0" borderId="20" xfId="0" applyFont="1" applyFill="1" applyBorder="1" applyAlignment="1">
      <alignment horizontal="center" vertical="center"/>
    </xf>
    <xf numFmtId="4" fontId="13" fillId="0" borderId="54" xfId="0" applyNumberFormat="1" applyFont="1" applyBorder="1" applyAlignment="1">
      <alignment horizontal="center" vertical="center"/>
    </xf>
    <xf numFmtId="4" fontId="13" fillId="0" borderId="55" xfId="0" applyNumberFormat="1" applyFont="1" applyBorder="1" applyAlignment="1">
      <alignment horizontal="center" vertical="center"/>
    </xf>
    <xf numFmtId="0" fontId="23" fillId="0" borderId="0" xfId="0" applyFont="1" applyFill="1" applyBorder="1" applyAlignment="1" applyProtection="1">
      <alignment vertical="center" wrapText="1"/>
      <protection locked="0"/>
    </xf>
    <xf numFmtId="3" fontId="1" fillId="0" borderId="16" xfId="0" applyNumberFormat="1" applyFont="1" applyBorder="1" applyAlignment="1">
      <alignment horizontal="center" vertical="center"/>
    </xf>
    <xf numFmtId="0" fontId="12" fillId="0" borderId="7" xfId="0" applyFont="1" applyBorder="1" applyAlignment="1">
      <alignment vertical="center"/>
    </xf>
    <xf numFmtId="4" fontId="1" fillId="0" borderId="8" xfId="0" applyNumberFormat="1" applyFont="1" applyBorder="1"/>
    <xf numFmtId="4" fontId="1" fillId="0" borderId="17" xfId="0" applyNumberFormat="1" applyFont="1" applyBorder="1"/>
    <xf numFmtId="4" fontId="13" fillId="0" borderId="0" xfId="0" applyNumberFormat="1" applyFont="1" applyFill="1" applyBorder="1" applyAlignment="1">
      <alignment horizontal="center" vertical="center"/>
    </xf>
    <xf numFmtId="0" fontId="1" fillId="0" borderId="74" xfId="0" applyFont="1" applyBorder="1"/>
    <xf numFmtId="0" fontId="1" fillId="0" borderId="62" xfId="0" applyFont="1" applyBorder="1" applyAlignment="1">
      <alignment horizontal="center" vertical="center"/>
    </xf>
    <xf numFmtId="0" fontId="1" fillId="0" borderId="26" xfId="0" applyFont="1" applyBorder="1" applyAlignment="1">
      <alignment horizontal="center" vertical="center"/>
    </xf>
    <xf numFmtId="0" fontId="5" fillId="0" borderId="62" xfId="0" applyFont="1" applyBorder="1" applyAlignment="1">
      <alignment horizontal="center" vertical="center" wrapText="1"/>
    </xf>
    <xf numFmtId="0" fontId="7" fillId="0" borderId="25" xfId="0" applyFont="1" applyFill="1" applyBorder="1" applyAlignment="1">
      <alignment horizontal="center" vertical="center" wrapText="1"/>
    </xf>
    <xf numFmtId="0" fontId="10" fillId="10" borderId="26" xfId="0" applyFont="1" applyFill="1" applyBorder="1" applyAlignment="1">
      <alignment horizontal="center" wrapText="1"/>
    </xf>
    <xf numFmtId="0" fontId="1" fillId="5" borderId="62" xfId="0" applyFont="1" applyFill="1" applyBorder="1" applyAlignment="1">
      <alignment horizontal="center" vertical="center" wrapText="1"/>
    </xf>
    <xf numFmtId="0" fontId="13" fillId="4" borderId="77" xfId="0" applyFont="1" applyFill="1" applyBorder="1" applyAlignment="1">
      <alignment horizontal="center" vertical="center" wrapText="1"/>
    </xf>
    <xf numFmtId="4" fontId="13" fillId="9" borderId="71" xfId="0" applyNumberFormat="1" applyFont="1" applyFill="1" applyBorder="1" applyAlignment="1">
      <alignment horizontal="center" vertical="center"/>
    </xf>
    <xf numFmtId="4" fontId="13" fillId="9" borderId="72" xfId="0" applyNumberFormat="1" applyFont="1" applyFill="1" applyBorder="1" applyAlignment="1">
      <alignment horizontal="center" vertical="center"/>
    </xf>
    <xf numFmtId="4" fontId="13" fillId="9" borderId="69" xfId="0" applyNumberFormat="1" applyFont="1" applyFill="1" applyBorder="1" applyAlignment="1">
      <alignment horizontal="center" vertical="center"/>
    </xf>
    <xf numFmtId="0" fontId="25" fillId="6" borderId="16" xfId="0" applyFont="1" applyFill="1" applyBorder="1" applyAlignment="1">
      <alignment horizontal="center" vertical="center"/>
    </xf>
    <xf numFmtId="0" fontId="22" fillId="0" borderId="0" xfId="0" applyFont="1" applyFill="1" applyBorder="1" applyAlignment="1" applyProtection="1">
      <alignment vertical="center" wrapText="1"/>
      <protection locked="0"/>
    </xf>
    <xf numFmtId="4" fontId="5" fillId="2" borderId="24" xfId="0" applyNumberFormat="1" applyFont="1" applyFill="1" applyBorder="1" applyAlignment="1" applyProtection="1">
      <alignment horizontal="center" vertical="center"/>
      <protection locked="0"/>
    </xf>
    <xf numFmtId="4" fontId="5" fillId="2" borderId="39" xfId="0" applyNumberFormat="1" applyFont="1" applyFill="1" applyBorder="1" applyAlignment="1" applyProtection="1">
      <alignment horizontal="center" vertical="center"/>
      <protection locked="0"/>
    </xf>
    <xf numFmtId="4" fontId="5" fillId="2" borderId="1" xfId="0" applyNumberFormat="1" applyFont="1" applyFill="1" applyBorder="1" applyAlignment="1" applyProtection="1">
      <alignment horizontal="center" vertical="center"/>
      <protection locked="0"/>
    </xf>
    <xf numFmtId="4" fontId="5" fillId="2" borderId="20" xfId="0" applyNumberFormat="1" applyFont="1" applyFill="1" applyBorder="1" applyAlignment="1" applyProtection="1">
      <alignment horizontal="center" vertical="center"/>
      <protection locked="0"/>
    </xf>
    <xf numFmtId="4" fontId="28" fillId="14" borderId="16" xfId="0" applyNumberFormat="1" applyFont="1" applyFill="1" applyBorder="1" applyAlignment="1">
      <alignment horizontal="center" vertical="center"/>
    </xf>
    <xf numFmtId="4" fontId="5" fillId="15" borderId="24" xfId="0" applyNumberFormat="1" applyFont="1" applyFill="1" applyBorder="1" applyAlignment="1" applyProtection="1">
      <alignment horizontal="center" vertical="center"/>
    </xf>
    <xf numFmtId="4" fontId="5" fillId="15" borderId="39" xfId="0" applyNumberFormat="1" applyFont="1" applyFill="1" applyBorder="1" applyAlignment="1" applyProtection="1">
      <alignment horizontal="center" vertical="center"/>
    </xf>
    <xf numFmtId="4" fontId="5" fillId="15" borderId="20" xfId="0" applyNumberFormat="1" applyFont="1" applyFill="1" applyBorder="1" applyAlignment="1" applyProtection="1">
      <alignment horizontal="center" vertical="center"/>
    </xf>
    <xf numFmtId="4" fontId="0" fillId="15" borderId="15" xfId="0" applyNumberFormat="1" applyFont="1" applyFill="1" applyBorder="1" applyAlignment="1">
      <alignment horizontal="center" vertical="center"/>
    </xf>
    <xf numFmtId="0" fontId="13" fillId="15" borderId="62" xfId="0" applyFont="1" applyFill="1" applyBorder="1" applyAlignment="1">
      <alignment horizontal="center" vertical="center" wrapText="1"/>
    </xf>
    <xf numFmtId="0" fontId="1" fillId="0" borderId="26" xfId="0" applyFont="1" applyBorder="1" applyAlignment="1">
      <alignment horizontal="center" vertical="center" wrapText="1"/>
    </xf>
    <xf numFmtId="0" fontId="2" fillId="2" borderId="44" xfId="0" applyFont="1" applyFill="1" applyBorder="1" applyAlignment="1" applyProtection="1">
      <alignment horizontal="center" wrapText="1"/>
      <protection locked="0"/>
    </xf>
    <xf numFmtId="0" fontId="11" fillId="0" borderId="46"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2" fillId="2" borderId="34" xfId="0" applyFont="1" applyFill="1" applyBorder="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40" xfId="0" applyFont="1" applyFill="1" applyBorder="1" applyAlignment="1" applyProtection="1">
      <alignment horizontal="center" wrapText="1"/>
      <protection locked="0"/>
    </xf>
    <xf numFmtId="4" fontId="13" fillId="0" borderId="0" xfId="0" applyNumberFormat="1" applyFont="1" applyFill="1" applyBorder="1" applyAlignment="1">
      <alignment horizontal="center" vertical="center"/>
    </xf>
    <xf numFmtId="4" fontId="29" fillId="12" borderId="45" xfId="0" applyNumberFormat="1" applyFont="1" applyFill="1" applyBorder="1" applyAlignment="1">
      <alignment horizontal="center" vertical="center"/>
    </xf>
    <xf numFmtId="4" fontId="29" fillId="12" borderId="2" xfId="0" applyNumberFormat="1" applyFont="1" applyFill="1" applyBorder="1" applyAlignment="1">
      <alignment horizontal="center" vertical="center"/>
    </xf>
    <xf numFmtId="4" fontId="29" fillId="12" borderId="33" xfId="0" applyNumberFormat="1" applyFont="1" applyFill="1" applyBorder="1" applyAlignment="1">
      <alignment horizontal="center" vertical="center"/>
    </xf>
    <xf numFmtId="0" fontId="2" fillId="2" borderId="9" xfId="0" applyFont="1" applyFill="1" applyBorder="1" applyAlignment="1" applyProtection="1">
      <alignment horizontal="right" wrapText="1"/>
      <protection locked="0"/>
    </xf>
    <xf numFmtId="0" fontId="2" fillId="2" borderId="38" xfId="0" applyFont="1" applyFill="1" applyBorder="1" applyAlignment="1" applyProtection="1">
      <alignment horizontal="right" wrapText="1"/>
      <protection locked="0"/>
    </xf>
    <xf numFmtId="4" fontId="1" fillId="2" borderId="9" xfId="0" applyNumberFormat="1" applyFont="1" applyFill="1" applyBorder="1" applyAlignment="1" applyProtection="1">
      <alignment horizontal="right"/>
      <protection locked="0"/>
    </xf>
    <xf numFmtId="4" fontId="1" fillId="2" borderId="38" xfId="0" applyNumberFormat="1" applyFont="1" applyFill="1" applyBorder="1" applyAlignment="1" applyProtection="1">
      <alignment horizontal="right"/>
      <protection locked="0"/>
    </xf>
    <xf numFmtId="4" fontId="1" fillId="8" borderId="23" xfId="0" applyNumberFormat="1" applyFont="1" applyFill="1" applyBorder="1"/>
    <xf numFmtId="4" fontId="1" fillId="15" borderId="5" xfId="0" applyNumberFormat="1" applyFont="1" applyFill="1" applyBorder="1" applyAlignment="1">
      <alignment horizontal="center" vertical="center"/>
    </xf>
    <xf numFmtId="0" fontId="1" fillId="0" borderId="86" xfId="0" applyFont="1" applyBorder="1" applyAlignment="1" applyProtection="1">
      <alignment horizontal="center" vertical="center" wrapText="1"/>
      <protection locked="0"/>
    </xf>
    <xf numFmtId="0" fontId="1" fillId="0" borderId="87" xfId="0" applyFont="1" applyBorder="1" applyAlignment="1" applyProtection="1">
      <alignment horizontal="center" vertical="center" wrapText="1"/>
      <protection locked="0"/>
    </xf>
    <xf numFmtId="4" fontId="1" fillId="0" borderId="27" xfId="0" applyNumberFormat="1" applyFont="1" applyBorder="1" applyAlignment="1" applyProtection="1">
      <alignment horizontal="center" vertical="center"/>
    </xf>
    <xf numFmtId="4" fontId="1" fillId="0" borderId="29" xfId="0" applyNumberFormat="1" applyFont="1" applyBorder="1" applyAlignment="1" applyProtection="1">
      <alignment horizontal="center" vertical="center"/>
    </xf>
    <xf numFmtId="4" fontId="1" fillId="0" borderId="31" xfId="0" applyNumberFormat="1" applyFont="1" applyBorder="1" applyAlignment="1" applyProtection="1">
      <alignment horizontal="center" vertical="center"/>
    </xf>
    <xf numFmtId="4" fontId="1" fillId="8" borderId="88" xfId="0" applyNumberFormat="1" applyFont="1" applyFill="1" applyBorder="1" applyAlignment="1" applyProtection="1">
      <alignment horizontal="center" vertical="center"/>
    </xf>
    <xf numFmtId="0" fontId="2" fillId="2" borderId="4" xfId="0" applyFont="1" applyFill="1" applyBorder="1" applyAlignment="1" applyProtection="1">
      <alignment horizontal="center" wrapText="1"/>
      <protection locked="0"/>
    </xf>
    <xf numFmtId="0" fontId="6" fillId="0" borderId="9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0" xfId="0" applyFont="1" applyBorder="1" applyAlignment="1">
      <alignment horizontal="center" vertical="center" wrapText="1"/>
    </xf>
    <xf numFmtId="0" fontId="25" fillId="0" borderId="0" xfId="0" applyFont="1" applyFill="1" applyBorder="1" applyAlignment="1">
      <alignment horizontal="center" vertical="center"/>
    </xf>
    <xf numFmtId="0" fontId="13" fillId="0" borderId="93" xfId="0" applyFont="1" applyBorder="1" applyAlignment="1">
      <alignment horizontal="center" vertical="center" wrapText="1"/>
    </xf>
    <xf numFmtId="3" fontId="5" fillId="2" borderId="24" xfId="0" applyNumberFormat="1" applyFont="1" applyFill="1" applyBorder="1" applyAlignment="1" applyProtection="1">
      <alignment horizontal="center" vertical="center"/>
      <protection locked="0"/>
    </xf>
    <xf numFmtId="3" fontId="5" fillId="2" borderId="39" xfId="0" applyNumberFormat="1" applyFont="1" applyFill="1" applyBorder="1" applyAlignment="1" applyProtection="1">
      <alignment horizontal="center" vertical="center"/>
      <protection locked="0"/>
    </xf>
    <xf numFmtId="3" fontId="5" fillId="2" borderId="20" xfId="0" applyNumberFormat="1" applyFont="1" applyFill="1" applyBorder="1" applyAlignment="1" applyProtection="1">
      <alignment horizontal="center" vertical="center"/>
      <protection locked="0"/>
    </xf>
    <xf numFmtId="4" fontId="0" fillId="0" borderId="24" xfId="0" applyNumberFormat="1" applyBorder="1" applyAlignment="1" applyProtection="1">
      <alignment horizontal="center" vertical="center"/>
    </xf>
    <xf numFmtId="4" fontId="1" fillId="4" borderId="27" xfId="0" applyNumberFormat="1" applyFont="1" applyFill="1" applyBorder="1" applyAlignment="1" applyProtection="1">
      <alignment horizontal="center" vertical="center"/>
    </xf>
    <xf numFmtId="4" fontId="0" fillId="0" borderId="1" xfId="0" applyNumberFormat="1" applyBorder="1" applyAlignment="1" applyProtection="1">
      <alignment horizontal="center" vertical="center"/>
    </xf>
    <xf numFmtId="4" fontId="1" fillId="4" borderId="29" xfId="0" applyNumberFormat="1" applyFont="1" applyFill="1" applyBorder="1" applyAlignment="1" applyProtection="1">
      <alignment horizontal="center" vertical="center"/>
    </xf>
    <xf numFmtId="4" fontId="0" fillId="0" borderId="30" xfId="0" applyNumberFormat="1" applyBorder="1" applyAlignment="1" applyProtection="1">
      <alignment horizontal="center" vertical="center"/>
    </xf>
    <xf numFmtId="4" fontId="1" fillId="4" borderId="31" xfId="0" applyNumberFormat="1" applyFont="1" applyFill="1" applyBorder="1" applyAlignment="1" applyProtection="1">
      <alignment horizontal="center" vertical="center"/>
    </xf>
    <xf numFmtId="4" fontId="1" fillId="0" borderId="15" xfId="0" applyNumberFormat="1" applyFont="1" applyBorder="1" applyAlignment="1" applyProtection="1">
      <alignment horizontal="center" vertical="center"/>
    </xf>
    <xf numFmtId="4" fontId="1" fillId="11" borderId="13" xfId="0" applyNumberFormat="1" applyFont="1" applyFill="1" applyBorder="1" applyAlignment="1" applyProtection="1">
      <alignment horizontal="center" vertical="center"/>
    </xf>
    <xf numFmtId="4" fontId="1" fillId="0" borderId="0" xfId="0" applyNumberFormat="1" applyFont="1" applyBorder="1" applyAlignment="1" applyProtection="1">
      <alignment horizontal="center" vertical="center"/>
    </xf>
    <xf numFmtId="4" fontId="13" fillId="11" borderId="22" xfId="0" applyNumberFormat="1" applyFont="1" applyFill="1" applyBorder="1" applyAlignment="1" applyProtection="1">
      <alignment horizontal="center" vertical="center"/>
    </xf>
    <xf numFmtId="0" fontId="2" fillId="2" borderId="2" xfId="0" applyFont="1" applyFill="1" applyBorder="1" applyAlignment="1" applyProtection="1">
      <alignment horizontal="center" wrapText="1"/>
      <protection locked="0"/>
    </xf>
    <xf numFmtId="4" fontId="5" fillId="2" borderId="61" xfId="0" applyNumberFormat="1" applyFont="1" applyFill="1" applyBorder="1" applyAlignment="1" applyProtection="1">
      <alignment vertical="center"/>
      <protection locked="0"/>
    </xf>
    <xf numFmtId="4" fontId="5" fillId="2" borderId="4" xfId="0" applyNumberFormat="1" applyFont="1" applyFill="1" applyBorder="1" applyAlignment="1" applyProtection="1">
      <alignment vertical="center"/>
      <protection locked="0"/>
    </xf>
    <xf numFmtId="0" fontId="2" fillId="2" borderId="40" xfId="0" applyFont="1" applyFill="1" applyBorder="1" applyAlignment="1" applyProtection="1">
      <alignment horizontal="right" wrapText="1"/>
      <protection locked="0"/>
    </xf>
    <xf numFmtId="0" fontId="2" fillId="2" borderId="42" xfId="0" applyFont="1" applyFill="1" applyBorder="1" applyAlignment="1" applyProtection="1">
      <alignment horizontal="right" wrapText="1"/>
      <protection locked="0"/>
    </xf>
    <xf numFmtId="4" fontId="1" fillId="2" borderId="40" xfId="0" applyNumberFormat="1" applyFont="1" applyFill="1" applyBorder="1" applyAlignment="1" applyProtection="1">
      <alignment horizontal="right"/>
      <protection locked="0"/>
    </xf>
    <xf numFmtId="4" fontId="1" fillId="2" borderId="42" xfId="0" applyNumberFormat="1" applyFont="1" applyFill="1" applyBorder="1" applyAlignment="1" applyProtection="1">
      <alignment horizontal="right"/>
      <protection locked="0"/>
    </xf>
    <xf numFmtId="4" fontId="1" fillId="9" borderId="89" xfId="0" applyNumberFormat="1" applyFont="1" applyFill="1" applyBorder="1" applyAlignment="1" applyProtection="1">
      <alignment horizontal="center" vertical="center"/>
    </xf>
    <xf numFmtId="4" fontId="1" fillId="9" borderId="19" xfId="0" applyNumberFormat="1" applyFont="1" applyFill="1" applyBorder="1" applyAlignment="1" applyProtection="1">
      <alignment horizontal="center" vertical="center"/>
    </xf>
    <xf numFmtId="4" fontId="1" fillId="9" borderId="15" xfId="0" applyNumberFormat="1" applyFont="1" applyFill="1" applyBorder="1" applyAlignment="1" applyProtection="1">
      <alignment horizontal="center" vertical="center"/>
    </xf>
    <xf numFmtId="4" fontId="1" fillId="9" borderId="21" xfId="0" applyNumberFormat="1" applyFont="1" applyFill="1" applyBorder="1" applyAlignment="1" applyProtection="1">
      <alignment horizontal="center" vertical="center"/>
    </xf>
    <xf numFmtId="0" fontId="33"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164" fontId="0" fillId="0" borderId="0" xfId="0" applyNumberFormat="1" applyFill="1" applyBorder="1" applyProtection="1"/>
    <xf numFmtId="165" fontId="27" fillId="13" borderId="16" xfId="0" applyNumberFormat="1" applyFont="1" applyFill="1" applyBorder="1" applyAlignment="1" applyProtection="1">
      <alignment horizontal="center" vertical="center"/>
    </xf>
    <xf numFmtId="4" fontId="1" fillId="0" borderId="0" xfId="0" applyNumberFormat="1" applyFont="1" applyBorder="1" applyProtection="1"/>
    <xf numFmtId="165" fontId="27" fillId="9" borderId="16" xfId="0" applyNumberFormat="1" applyFont="1" applyFill="1" applyBorder="1" applyAlignment="1" applyProtection="1">
      <alignment horizontal="center" vertical="center"/>
    </xf>
    <xf numFmtId="4" fontId="0" fillId="2" borderId="24" xfId="0" applyNumberFormat="1" applyFill="1" applyBorder="1" applyAlignment="1" applyProtection="1">
      <alignment horizontal="center" vertical="center"/>
      <protection locked="0"/>
    </xf>
    <xf numFmtId="4" fontId="0" fillId="2" borderId="63" xfId="0" applyNumberFormat="1" applyFill="1" applyBorder="1" applyAlignment="1" applyProtection="1">
      <alignment horizontal="center" vertical="center"/>
      <protection locked="0"/>
    </xf>
    <xf numFmtId="4" fontId="0" fillId="2" borderId="39" xfId="0" applyNumberFormat="1" applyFill="1" applyBorder="1" applyAlignment="1" applyProtection="1">
      <alignment horizontal="center" vertical="center"/>
      <protection locked="0"/>
    </xf>
    <xf numFmtId="4" fontId="0" fillId="2" borderId="1" xfId="0" applyNumberFormat="1" applyFill="1" applyBorder="1" applyAlignment="1" applyProtection="1">
      <alignment horizontal="center" vertical="center"/>
      <protection locked="0"/>
    </xf>
    <xf numFmtId="4" fontId="0" fillId="2" borderId="28" xfId="0" applyNumberFormat="1" applyFill="1" applyBorder="1" applyAlignment="1" applyProtection="1">
      <alignment horizontal="center" vertical="center"/>
      <protection locked="0"/>
    </xf>
    <xf numFmtId="4" fontId="0" fillId="2" borderId="20" xfId="0" applyNumberFormat="1" applyFill="1" applyBorder="1" applyAlignment="1" applyProtection="1">
      <alignment horizontal="center" vertical="center"/>
      <protection locked="0"/>
    </xf>
    <xf numFmtId="4" fontId="0" fillId="2" borderId="73" xfId="0" applyNumberFormat="1" applyFill="1" applyBorder="1" applyAlignment="1" applyProtection="1">
      <alignment horizontal="center" vertical="center"/>
      <protection locked="0"/>
    </xf>
    <xf numFmtId="4" fontId="0" fillId="2" borderId="30" xfId="0" applyNumberFormat="1" applyFill="1" applyBorder="1" applyAlignment="1" applyProtection="1">
      <alignment horizontal="center" vertical="center"/>
      <protection locked="0"/>
    </xf>
    <xf numFmtId="4" fontId="0" fillId="2" borderId="55" xfId="0" applyNumberFormat="1" applyFill="1" applyBorder="1" applyAlignment="1" applyProtection="1">
      <alignment horizontal="center" vertical="center"/>
      <protection locked="0"/>
    </xf>
    <xf numFmtId="4" fontId="13" fillId="11" borderId="90" xfId="0" applyNumberFormat="1" applyFont="1" applyFill="1" applyBorder="1" applyAlignment="1" applyProtection="1">
      <alignment horizontal="center" vertical="center"/>
      <protection locked="0"/>
    </xf>
    <xf numFmtId="4" fontId="13" fillId="11" borderId="23" xfId="0" applyNumberFormat="1" applyFont="1" applyFill="1" applyBorder="1" applyAlignment="1" applyProtection="1">
      <alignment horizontal="center" vertical="center"/>
      <protection locked="0"/>
    </xf>
    <xf numFmtId="4" fontId="13" fillId="2" borderId="5" xfId="0" applyNumberFormat="1" applyFont="1" applyFill="1" applyBorder="1" applyAlignment="1" applyProtection="1">
      <alignment horizontal="center" vertical="center"/>
      <protection locked="0"/>
    </xf>
    <xf numFmtId="0" fontId="0" fillId="2" borderId="100" xfId="0" applyFill="1" applyBorder="1" applyAlignment="1">
      <alignment horizontal="center" vertical="center"/>
    </xf>
    <xf numFmtId="0" fontId="0" fillId="2" borderId="101" xfId="0" applyFill="1" applyBorder="1" applyAlignment="1">
      <alignment horizontal="center" vertical="center"/>
    </xf>
    <xf numFmtId="0" fontId="0" fillId="2" borderId="102" xfId="0" applyFill="1" applyBorder="1" applyAlignment="1">
      <alignment horizontal="center" vertical="center"/>
    </xf>
    <xf numFmtId="0" fontId="0" fillId="20" borderId="98" xfId="0" applyFill="1" applyBorder="1" applyAlignment="1">
      <alignment horizontal="left" vertical="top" wrapText="1"/>
    </xf>
    <xf numFmtId="0" fontId="0" fillId="20" borderId="0" xfId="0" applyFill="1" applyBorder="1" applyAlignment="1">
      <alignment horizontal="left" vertical="top" wrapText="1"/>
    </xf>
    <xf numFmtId="0" fontId="0" fillId="20" borderId="99" xfId="0" applyFill="1" applyBorder="1" applyAlignment="1">
      <alignment horizontal="left" vertical="top" wrapText="1"/>
    </xf>
    <xf numFmtId="0" fontId="0" fillId="16" borderId="95" xfId="0" applyFill="1" applyBorder="1" applyAlignment="1">
      <alignment horizontal="justify" vertical="top" wrapText="1"/>
    </xf>
    <xf numFmtId="0" fontId="0" fillId="16" borderId="96" xfId="0" applyFill="1" applyBorder="1" applyAlignment="1">
      <alignment horizontal="justify" vertical="top" wrapText="1"/>
    </xf>
    <xf numFmtId="0" fontId="0" fillId="16" borderId="97" xfId="0" applyFill="1" applyBorder="1" applyAlignment="1">
      <alignment horizontal="justify" vertical="top" wrapText="1"/>
    </xf>
    <xf numFmtId="0" fontId="0" fillId="16" borderId="98" xfId="0" applyFill="1" applyBorder="1" applyAlignment="1">
      <alignment horizontal="justify" vertical="top" wrapText="1"/>
    </xf>
    <xf numFmtId="0" fontId="0" fillId="16" borderId="0" xfId="0" applyFill="1" applyBorder="1" applyAlignment="1">
      <alignment horizontal="justify" vertical="top" wrapText="1"/>
    </xf>
    <xf numFmtId="0" fontId="0" fillId="16" borderId="99" xfId="0" applyFill="1" applyBorder="1" applyAlignment="1">
      <alignment horizontal="justify" vertical="top" wrapText="1"/>
    </xf>
    <xf numFmtId="0" fontId="0" fillId="12" borderId="98" xfId="0" applyFill="1" applyBorder="1" applyAlignment="1">
      <alignment horizontal="left" vertical="top" wrapText="1"/>
    </xf>
    <xf numFmtId="0" fontId="0" fillId="12" borderId="0" xfId="0" applyFill="1" applyBorder="1" applyAlignment="1">
      <alignment horizontal="left" vertical="top" wrapText="1"/>
    </xf>
    <xf numFmtId="0" fontId="0" fillId="12" borderId="99" xfId="0" applyFill="1" applyBorder="1" applyAlignment="1">
      <alignment horizontal="left" vertical="top" wrapText="1"/>
    </xf>
    <xf numFmtId="0" fontId="0" fillId="11" borderId="98" xfId="0" applyFill="1" applyBorder="1" applyAlignment="1">
      <alignment horizontal="left" wrapText="1"/>
    </xf>
    <xf numFmtId="0" fontId="0" fillId="11" borderId="0" xfId="0" applyFill="1" applyBorder="1" applyAlignment="1">
      <alignment horizontal="left" wrapText="1"/>
    </xf>
    <xf numFmtId="0" fontId="0" fillId="11" borderId="99" xfId="0" applyFill="1" applyBorder="1" applyAlignment="1">
      <alignment horizontal="left" wrapText="1"/>
    </xf>
    <xf numFmtId="0" fontId="0" fillId="14" borderId="98" xfId="0" applyFill="1" applyBorder="1" applyAlignment="1">
      <alignment horizontal="left" wrapText="1"/>
    </xf>
    <xf numFmtId="0" fontId="0" fillId="14" borderId="0" xfId="0" applyFill="1" applyBorder="1" applyAlignment="1">
      <alignment horizontal="left" wrapText="1"/>
    </xf>
    <xf numFmtId="0" fontId="0" fillId="14" borderId="99" xfId="0" applyFill="1" applyBorder="1" applyAlignment="1">
      <alignment horizontal="left" wrapText="1"/>
    </xf>
    <xf numFmtId="0" fontId="0" fillId="17" borderId="98" xfId="0" applyFill="1" applyBorder="1" applyAlignment="1">
      <alignment horizontal="left" vertical="top" wrapText="1"/>
    </xf>
    <xf numFmtId="0" fontId="0" fillId="17" borderId="0" xfId="0" applyFill="1" applyBorder="1" applyAlignment="1">
      <alignment horizontal="left" vertical="top" wrapText="1"/>
    </xf>
    <xf numFmtId="0" fontId="0" fillId="17" borderId="99" xfId="0" applyFill="1" applyBorder="1" applyAlignment="1">
      <alignment horizontal="left" vertical="top" wrapText="1"/>
    </xf>
    <xf numFmtId="0" fontId="0" fillId="18" borderId="98" xfId="0" applyFill="1" applyBorder="1" applyAlignment="1">
      <alignment horizontal="left" vertical="top" wrapText="1"/>
    </xf>
    <xf numFmtId="0" fontId="0" fillId="18" borderId="0" xfId="0" applyFill="1" applyBorder="1" applyAlignment="1">
      <alignment horizontal="left" vertical="top" wrapText="1"/>
    </xf>
    <xf numFmtId="0" fontId="0" fillId="18" borderId="99" xfId="0" applyFill="1" applyBorder="1" applyAlignment="1">
      <alignment horizontal="left" vertical="top" wrapText="1"/>
    </xf>
    <xf numFmtId="0" fontId="0" fillId="19" borderId="98" xfId="0" applyFill="1" applyBorder="1" applyAlignment="1">
      <alignment horizontal="left" vertical="top" wrapText="1"/>
    </xf>
    <xf numFmtId="0" fontId="0" fillId="19" borderId="0" xfId="0" applyFill="1" applyBorder="1" applyAlignment="1">
      <alignment horizontal="left" vertical="top" wrapText="1"/>
    </xf>
    <xf numFmtId="0" fontId="0" fillId="19" borderId="99" xfId="0" applyFill="1" applyBorder="1" applyAlignment="1">
      <alignment horizontal="left" vertical="top" wrapText="1"/>
    </xf>
    <xf numFmtId="0" fontId="22" fillId="13" borderId="56" xfId="0" applyFont="1" applyFill="1" applyBorder="1" applyAlignment="1" applyProtection="1">
      <alignment horizontal="center" vertical="center" wrapText="1"/>
      <protection locked="0"/>
    </xf>
    <xf numFmtId="0" fontId="22" fillId="13" borderId="14" xfId="0" applyFont="1" applyFill="1" applyBorder="1" applyAlignment="1" applyProtection="1">
      <alignment horizontal="center" vertical="center" wrapText="1"/>
      <protection locked="0"/>
    </xf>
    <xf numFmtId="0" fontId="22" fillId="13" borderId="57" xfId="0" applyFont="1" applyFill="1" applyBorder="1" applyAlignment="1" applyProtection="1">
      <alignment horizontal="center" vertical="center" wrapText="1"/>
      <protection locked="0"/>
    </xf>
    <xf numFmtId="0" fontId="22" fillId="13" borderId="34" xfId="0" applyFont="1" applyFill="1" applyBorder="1" applyAlignment="1" applyProtection="1">
      <alignment horizontal="center" vertical="center" wrapText="1"/>
      <protection locked="0"/>
    </xf>
    <xf numFmtId="0" fontId="22" fillId="13" borderId="0" xfId="0" applyFont="1" applyFill="1" applyBorder="1" applyAlignment="1" applyProtection="1">
      <alignment horizontal="center" vertical="center" wrapText="1"/>
      <protection locked="0"/>
    </xf>
    <xf numFmtId="0" fontId="22" fillId="13" borderId="81" xfId="0" applyFont="1" applyFill="1" applyBorder="1" applyAlignment="1" applyProtection="1">
      <alignment horizontal="center" vertical="center" wrapText="1"/>
      <protection locked="0"/>
    </xf>
    <xf numFmtId="0" fontId="22" fillId="13" borderId="58" xfId="0" applyFont="1" applyFill="1" applyBorder="1" applyAlignment="1" applyProtection="1">
      <alignment horizontal="center" vertical="center" wrapText="1"/>
      <protection locked="0"/>
    </xf>
    <xf numFmtId="0" fontId="22" fillId="13" borderId="59" xfId="0" applyFont="1" applyFill="1" applyBorder="1" applyAlignment="1" applyProtection="1">
      <alignment horizontal="center" vertical="center" wrapText="1"/>
      <protection locked="0"/>
    </xf>
    <xf numFmtId="0" fontId="22" fillId="13" borderId="35" xfId="0" applyFont="1" applyFill="1" applyBorder="1" applyAlignment="1" applyProtection="1">
      <alignment horizontal="center" vertical="center" wrapText="1"/>
      <protection locked="0"/>
    </xf>
    <xf numFmtId="0" fontId="11" fillId="0" borderId="12" xfId="0" applyFont="1" applyBorder="1" applyAlignment="1" applyProtection="1">
      <alignment horizontal="right" vertical="center" wrapText="1"/>
    </xf>
    <xf numFmtId="0" fontId="11" fillId="0" borderId="47" xfId="0" applyFont="1" applyBorder="1" applyAlignment="1" applyProtection="1">
      <alignment horizontal="right" vertical="center" wrapText="1"/>
    </xf>
    <xf numFmtId="0" fontId="2" fillId="2" borderId="9" xfId="0" applyFont="1" applyFill="1" applyBorder="1" applyAlignment="1" applyProtection="1">
      <alignment horizontal="center" wrapText="1"/>
      <protection locked="0"/>
    </xf>
    <xf numFmtId="0" fontId="2" fillId="2" borderId="2" xfId="0" applyFont="1" applyFill="1" applyBorder="1" applyAlignment="1" applyProtection="1">
      <alignment horizontal="center" wrapText="1"/>
      <protection locked="0"/>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6" borderId="5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57" xfId="0" applyFont="1" applyFill="1" applyBorder="1" applyAlignment="1">
      <alignment horizontal="center" vertical="center"/>
    </xf>
    <xf numFmtId="0" fontId="20" fillId="6" borderId="58" xfId="0" applyFont="1" applyFill="1" applyBorder="1" applyAlignment="1">
      <alignment horizontal="center" vertical="center"/>
    </xf>
    <xf numFmtId="0" fontId="20" fillId="6" borderId="59" xfId="0" applyFont="1" applyFill="1" applyBorder="1" applyAlignment="1">
      <alignment horizontal="center" vertical="center"/>
    </xf>
    <xf numFmtId="0" fontId="20" fillId="6" borderId="35" xfId="0" applyFont="1" applyFill="1" applyBorder="1" applyAlignment="1">
      <alignment horizontal="center" vertical="center"/>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35" xfId="0" applyFont="1" applyBorder="1" applyAlignment="1">
      <alignment horizontal="center" vertical="center" wrapText="1"/>
    </xf>
    <xf numFmtId="4" fontId="5" fillId="2" borderId="85" xfId="0" applyNumberFormat="1" applyFont="1" applyFill="1" applyBorder="1" applyAlignment="1" applyProtection="1">
      <alignment horizontal="center" vertical="center"/>
      <protection locked="0"/>
    </xf>
    <xf numFmtId="4" fontId="5" fillId="2" borderId="33" xfId="0" applyNumberFormat="1" applyFont="1" applyFill="1" applyBorder="1" applyAlignment="1" applyProtection="1">
      <alignment horizontal="center" vertical="center"/>
      <protection locked="0"/>
    </xf>
    <xf numFmtId="0" fontId="30" fillId="0" borderId="82" xfId="0" applyFont="1" applyFill="1" applyBorder="1" applyAlignment="1" applyProtection="1">
      <alignment horizontal="center" vertical="center" wrapText="1"/>
      <protection locked="0"/>
    </xf>
    <xf numFmtId="0" fontId="30" fillId="0" borderId="60" xfId="0" applyFont="1" applyFill="1" applyBorder="1" applyAlignment="1" applyProtection="1">
      <alignment horizontal="center" vertical="center" wrapText="1"/>
      <protection locked="0"/>
    </xf>
    <xf numFmtId="3" fontId="32" fillId="2" borderId="94" xfId="0" applyNumberFormat="1" applyFont="1" applyFill="1" applyBorder="1" applyAlignment="1" applyProtection="1">
      <alignment horizontal="center" vertical="center"/>
      <protection locked="0"/>
    </xf>
    <xf numFmtId="3" fontId="32" fillId="2" borderId="6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4" fontId="6" fillId="0" borderId="43" xfId="0" applyNumberFormat="1" applyFont="1" applyBorder="1" applyAlignment="1" applyProtection="1">
      <alignment horizontal="center" vertical="center"/>
      <protection locked="0"/>
    </xf>
    <xf numFmtId="4" fontId="6" fillId="0" borderId="35" xfId="0" applyNumberFormat="1" applyFont="1" applyBorder="1" applyAlignment="1" applyProtection="1">
      <alignment horizontal="center" vertical="center"/>
      <protection locked="0"/>
    </xf>
    <xf numFmtId="0" fontId="1" fillId="0" borderId="83" xfId="0" applyFont="1" applyBorder="1" applyAlignment="1">
      <alignment horizontal="center" vertical="center"/>
    </xf>
    <xf numFmtId="0" fontId="1" fillId="0" borderId="19" xfId="0" applyFont="1" applyBorder="1" applyAlignment="1">
      <alignment horizontal="center" vertical="center"/>
    </xf>
    <xf numFmtId="4" fontId="5" fillId="2" borderId="84" xfId="0" applyNumberFormat="1" applyFont="1" applyFill="1" applyBorder="1" applyAlignment="1" applyProtection="1">
      <alignment vertical="center"/>
      <protection locked="0"/>
    </xf>
    <xf numFmtId="4" fontId="5" fillId="2" borderId="45" xfId="0" applyNumberFormat="1" applyFont="1" applyFill="1" applyBorder="1" applyAlignment="1" applyProtection="1">
      <alignment vertical="center"/>
      <protection locked="0"/>
    </xf>
    <xf numFmtId="4" fontId="5" fillId="2" borderId="61" xfId="0" applyNumberFormat="1" applyFont="1" applyFill="1" applyBorder="1" applyAlignment="1" applyProtection="1">
      <alignment vertical="center"/>
      <protection locked="0"/>
    </xf>
    <xf numFmtId="4" fontId="5" fillId="2" borderId="4" xfId="0" applyNumberFormat="1" applyFont="1" applyFill="1" applyBorder="1" applyAlignment="1" applyProtection="1">
      <alignment vertical="center"/>
      <protection locked="0"/>
    </xf>
    <xf numFmtId="4" fontId="16" fillId="0" borderId="93" xfId="0" applyNumberFormat="1" applyFont="1" applyFill="1" applyBorder="1" applyAlignment="1" applyProtection="1">
      <alignment horizontal="center" vertical="center" wrapText="1"/>
      <protection hidden="1"/>
    </xf>
    <xf numFmtId="0" fontId="13" fillId="0" borderId="93" xfId="0" applyFont="1" applyBorder="1" applyAlignment="1" applyProtection="1">
      <alignment horizontal="right" vertical="center" wrapText="1"/>
    </xf>
    <xf numFmtId="4" fontId="11" fillId="0" borderId="93" xfId="0" applyNumberFormat="1" applyFont="1" applyBorder="1" applyAlignment="1" applyProtection="1">
      <alignment horizontal="right" vertical="center" wrapText="1"/>
    </xf>
    <xf numFmtId="0" fontId="1" fillId="0" borderId="75" xfId="0" applyFont="1" applyBorder="1" applyAlignment="1">
      <alignment horizontal="center"/>
    </xf>
    <xf numFmtId="0" fontId="1" fillId="0" borderId="65" xfId="0" applyFont="1" applyBorder="1" applyAlignment="1">
      <alignment horizontal="center"/>
    </xf>
    <xf numFmtId="0" fontId="1" fillId="0" borderId="76" xfId="0" applyFont="1" applyBorder="1" applyAlignment="1">
      <alignment horizontal="center"/>
    </xf>
    <xf numFmtId="0" fontId="9" fillId="0" borderId="0" xfId="0" applyFont="1" applyBorder="1" applyAlignment="1" applyProtection="1">
      <alignment horizontal="center"/>
      <protection locked="0"/>
    </xf>
    <xf numFmtId="4" fontId="31" fillId="6" borderId="56" xfId="0" applyNumberFormat="1" applyFont="1" applyFill="1" applyBorder="1" applyAlignment="1">
      <alignment horizontal="center" vertical="center"/>
    </xf>
    <xf numFmtId="4" fontId="31" fillId="6" borderId="57" xfId="0" applyNumberFormat="1" applyFont="1" applyFill="1" applyBorder="1" applyAlignment="1">
      <alignment horizontal="center" vertical="center"/>
    </xf>
    <xf numFmtId="4" fontId="31" fillId="6" borderId="58" xfId="0" applyNumberFormat="1" applyFont="1" applyFill="1" applyBorder="1" applyAlignment="1">
      <alignment horizontal="center" vertical="center"/>
    </xf>
    <xf numFmtId="4" fontId="31" fillId="6" borderId="35" xfId="0" applyNumberFormat="1" applyFont="1" applyFill="1" applyBorder="1" applyAlignment="1">
      <alignment horizontal="center" vertical="center"/>
    </xf>
    <xf numFmtId="4" fontId="31" fillId="6" borderId="79" xfId="0" applyNumberFormat="1" applyFont="1" applyFill="1" applyBorder="1" applyAlignment="1">
      <alignment horizontal="center" vertical="center"/>
    </xf>
    <xf numFmtId="4" fontId="31" fillId="6" borderId="80" xfId="0" applyNumberFormat="1" applyFont="1" applyFill="1" applyBorder="1" applyAlignment="1">
      <alignment horizontal="center" vertical="center"/>
    </xf>
    <xf numFmtId="4" fontId="9" fillId="2" borderId="94" xfId="0" applyNumberFormat="1" applyFont="1" applyFill="1" applyBorder="1" applyAlignment="1" applyProtection="1">
      <alignment horizontal="center" vertical="center"/>
      <protection locked="0"/>
    </xf>
    <xf numFmtId="4" fontId="9" fillId="2" borderId="82" xfId="0" applyNumberFormat="1" applyFont="1" applyFill="1" applyBorder="1" applyAlignment="1" applyProtection="1">
      <alignment horizontal="center" vertical="center"/>
      <protection locked="0"/>
    </xf>
    <xf numFmtId="4" fontId="9" fillId="2" borderId="60" xfId="0" applyNumberFormat="1" applyFont="1" applyFill="1" applyBorder="1" applyAlignment="1" applyProtection="1">
      <alignment horizontal="center" vertical="center"/>
      <protection locked="0"/>
    </xf>
    <xf numFmtId="4" fontId="17" fillId="2" borderId="48" xfId="0" applyNumberFormat="1" applyFont="1" applyFill="1" applyBorder="1" applyAlignment="1">
      <alignment horizontal="center" vertical="center" wrapText="1"/>
    </xf>
    <xf numFmtId="4" fontId="17" fillId="2" borderId="49"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2"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29" fillId="0" borderId="7" xfId="0" applyNumberFormat="1" applyFont="1" applyFill="1" applyBorder="1" applyAlignment="1" applyProtection="1">
      <alignment horizontal="center" vertical="center" wrapText="1"/>
    </xf>
    <xf numFmtId="4" fontId="29" fillId="0" borderId="8" xfId="0" applyNumberFormat="1" applyFont="1" applyFill="1" applyBorder="1" applyAlignment="1" applyProtection="1">
      <alignment horizontal="center" vertical="center" wrapText="1"/>
    </xf>
    <xf numFmtId="4" fontId="29" fillId="0" borderId="17" xfId="0" applyNumberFormat="1" applyFont="1" applyFill="1" applyBorder="1" applyAlignment="1" applyProtection="1">
      <alignment horizontal="center" vertical="center" wrapText="1"/>
    </xf>
    <xf numFmtId="0" fontId="14" fillId="8" borderId="34" xfId="0" applyFont="1" applyFill="1" applyBorder="1" applyAlignment="1">
      <alignment horizontal="center" vertical="center" wrapText="1"/>
    </xf>
    <xf numFmtId="0" fontId="14" fillId="8" borderId="0" xfId="0" applyFont="1" applyFill="1" applyBorder="1" applyAlignment="1">
      <alignment horizontal="center" vertical="center" wrapText="1"/>
    </xf>
    <xf numFmtId="0" fontId="14" fillId="8" borderId="81" xfId="0" applyFont="1" applyFill="1" applyBorder="1" applyAlignment="1">
      <alignment horizontal="center" vertical="center" wrapText="1"/>
    </xf>
    <xf numFmtId="4" fontId="26" fillId="0" borderId="56" xfId="0" applyNumberFormat="1" applyFont="1" applyBorder="1" applyAlignment="1" applyProtection="1">
      <alignment horizontal="center" vertical="center"/>
    </xf>
    <xf numFmtId="4" fontId="26" fillId="0" borderId="14" xfId="0" applyNumberFormat="1" applyFont="1" applyBorder="1" applyAlignment="1" applyProtection="1">
      <alignment horizontal="center" vertical="center"/>
    </xf>
    <xf numFmtId="4" fontId="26" fillId="0" borderId="57" xfId="0" applyNumberFormat="1" applyFont="1" applyBorder="1" applyAlignment="1" applyProtection="1">
      <alignment horizontal="center" vertical="center"/>
    </xf>
    <xf numFmtId="4" fontId="26" fillId="0" borderId="58" xfId="0" applyNumberFormat="1" applyFont="1" applyBorder="1" applyAlignment="1" applyProtection="1">
      <alignment horizontal="center" vertical="center"/>
    </xf>
    <xf numFmtId="4" fontId="26" fillId="0" borderId="59" xfId="0" applyNumberFormat="1" applyFont="1" applyBorder="1" applyAlignment="1" applyProtection="1">
      <alignment horizontal="center" vertical="center"/>
    </xf>
    <xf numFmtId="4" fontId="26" fillId="0" borderId="35" xfId="0" applyNumberFormat="1" applyFont="1" applyBorder="1" applyAlignment="1" applyProtection="1">
      <alignment horizontal="center" vertical="center"/>
    </xf>
    <xf numFmtId="4" fontId="30" fillId="3" borderId="26" xfId="0" applyNumberFormat="1" applyFont="1" applyFill="1" applyBorder="1" applyAlignment="1">
      <alignment horizontal="center" vertical="center"/>
    </xf>
    <xf numFmtId="4" fontId="30" fillId="3" borderId="78" xfId="0" applyNumberFormat="1" applyFont="1" applyFill="1" applyBorder="1" applyAlignment="1">
      <alignment horizontal="center" vertical="center"/>
    </xf>
    <xf numFmtId="165" fontId="30" fillId="0" borderId="56" xfId="0" applyNumberFormat="1" applyFont="1" applyBorder="1" applyAlignment="1" applyProtection="1">
      <alignment horizontal="center" vertical="center"/>
    </xf>
    <xf numFmtId="165" fontId="30" fillId="0" borderId="14" xfId="0" applyNumberFormat="1" applyFont="1" applyBorder="1" applyAlignment="1" applyProtection="1">
      <alignment horizontal="center" vertical="center"/>
    </xf>
    <xf numFmtId="165" fontId="30" fillId="0" borderId="57" xfId="0" applyNumberFormat="1" applyFont="1" applyBorder="1" applyAlignment="1" applyProtection="1">
      <alignment horizontal="center" vertical="center"/>
    </xf>
    <xf numFmtId="165" fontId="30" fillId="0" borderId="58" xfId="0" applyNumberFormat="1" applyFont="1" applyBorder="1" applyAlignment="1" applyProtection="1">
      <alignment horizontal="center" vertical="center"/>
    </xf>
    <xf numFmtId="165" fontId="30" fillId="0" borderId="59" xfId="0" applyNumberFormat="1" applyFont="1" applyBorder="1" applyAlignment="1" applyProtection="1">
      <alignment horizontal="center" vertical="center"/>
    </xf>
    <xf numFmtId="165" fontId="30" fillId="0" borderId="35" xfId="0" applyNumberFormat="1" applyFont="1" applyBorder="1" applyAlignment="1" applyProtection="1">
      <alignment horizontal="center" vertical="center"/>
    </xf>
    <xf numFmtId="165" fontId="27" fillId="0" borderId="79" xfId="0" applyNumberFormat="1" applyFont="1" applyBorder="1" applyAlignment="1" applyProtection="1">
      <alignment horizontal="center" vertical="center"/>
    </xf>
    <xf numFmtId="165" fontId="27" fillId="0" borderId="80" xfId="0" applyNumberFormat="1" applyFont="1" applyBorder="1" applyAlignment="1" applyProtection="1">
      <alignment horizontal="center" vertical="center"/>
    </xf>
    <xf numFmtId="0" fontId="2" fillId="0" borderId="18" xfId="0" applyFont="1" applyBorder="1" applyAlignment="1">
      <alignment horizontal="right" vertical="center" wrapText="1"/>
    </xf>
    <xf numFmtId="0" fontId="2" fillId="0" borderId="82" xfId="0" applyFont="1" applyBorder="1" applyAlignment="1">
      <alignment horizontal="right" vertical="center" wrapText="1"/>
    </xf>
    <xf numFmtId="0" fontId="2" fillId="0" borderId="19" xfId="0" applyFont="1" applyBorder="1" applyAlignment="1">
      <alignment horizontal="right" vertical="center" wrapText="1"/>
    </xf>
    <xf numFmtId="4" fontId="5" fillId="2" borderId="61" xfId="0" applyNumberFormat="1" applyFont="1" applyFill="1" applyBorder="1" applyAlignment="1" applyProtection="1">
      <alignment horizontal="center" vertical="center"/>
      <protection locked="0"/>
    </xf>
    <xf numFmtId="4" fontId="5" fillId="2" borderId="4" xfId="0" applyNumberFormat="1" applyFont="1" applyFill="1" applyBorder="1" applyAlignment="1" applyProtection="1">
      <alignment horizontal="center" vertical="center"/>
      <protection locked="0"/>
    </xf>
    <xf numFmtId="0" fontId="6" fillId="5" borderId="7" xfId="0" applyFont="1" applyFill="1" applyBorder="1" applyAlignment="1">
      <alignment horizontal="center" vertical="center" wrapText="1"/>
    </xf>
    <xf numFmtId="0" fontId="6" fillId="5" borderId="17" xfId="0" applyFont="1" applyFill="1" applyBorder="1" applyAlignment="1">
      <alignment horizontal="center" vertical="center" wrapText="1"/>
    </xf>
    <xf numFmtId="4" fontId="18" fillId="5" borderId="7" xfId="0" applyNumberFormat="1" applyFont="1" applyFill="1" applyBorder="1" applyAlignment="1">
      <alignment horizontal="center" vertical="center" wrapText="1"/>
    </xf>
    <xf numFmtId="0" fontId="18" fillId="5" borderId="17" xfId="0" applyFont="1" applyFill="1" applyBorder="1" applyAlignment="1">
      <alignment horizontal="center" vertical="center" wrapText="1"/>
    </xf>
    <xf numFmtId="2" fontId="18" fillId="5" borderId="7" xfId="0" applyNumberFormat="1" applyFont="1" applyFill="1" applyBorder="1" applyAlignment="1">
      <alignment horizontal="center" vertical="center" wrapText="1"/>
    </xf>
    <xf numFmtId="2" fontId="18" fillId="5" borderId="17"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4" fontId="6" fillId="0" borderId="43" xfId="0" applyNumberFormat="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2" fillId="2" borderId="40" xfId="0" applyFont="1" applyFill="1" applyBorder="1" applyAlignment="1" applyProtection="1">
      <alignment horizontal="right" wrapText="1"/>
      <protection locked="0"/>
    </xf>
    <xf numFmtId="0" fontId="2" fillId="2" borderId="42" xfId="0" applyFont="1" applyFill="1" applyBorder="1" applyAlignment="1" applyProtection="1">
      <alignment horizontal="right" wrapText="1"/>
      <protection locked="0"/>
    </xf>
    <xf numFmtId="0" fontId="2" fillId="2" borderId="39" xfId="0" applyFont="1" applyFill="1" applyBorder="1" applyAlignment="1" applyProtection="1">
      <alignment horizontal="center" wrapText="1"/>
      <protection locked="0"/>
    </xf>
    <xf numFmtId="4" fontId="13" fillId="0" borderId="0" xfId="0" applyNumberFormat="1" applyFont="1" applyFill="1" applyBorder="1" applyAlignment="1">
      <alignment horizontal="center" vertical="center"/>
    </xf>
    <xf numFmtId="4" fontId="1" fillId="2" borderId="40" xfId="0" applyNumberFormat="1" applyFont="1" applyFill="1" applyBorder="1" applyAlignment="1" applyProtection="1">
      <alignment horizontal="right"/>
      <protection locked="0"/>
    </xf>
    <xf numFmtId="4" fontId="1" fillId="2" borderId="42" xfId="0" applyNumberFormat="1" applyFont="1" applyFill="1" applyBorder="1" applyAlignment="1" applyProtection="1">
      <alignment horizontal="right"/>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2" fillId="2" borderId="36" xfId="0" applyFont="1" applyFill="1" applyBorder="1" applyAlignment="1" applyProtection="1">
      <alignment horizontal="center" wrapText="1"/>
      <protection locked="0"/>
    </xf>
    <xf numFmtId="0" fontId="2" fillId="2" borderId="91" xfId="0" applyFont="1" applyFill="1" applyBorder="1" applyAlignment="1" applyProtection="1">
      <alignment horizontal="center" wrapText="1"/>
      <protection locked="0"/>
    </xf>
    <xf numFmtId="4" fontId="5" fillId="2" borderId="44" xfId="0" applyNumberFormat="1" applyFont="1" applyFill="1" applyBorder="1" applyAlignment="1" applyProtection="1">
      <alignment horizontal="center" vertical="center"/>
      <protection locked="0"/>
    </xf>
    <xf numFmtId="4" fontId="5" fillId="2" borderId="2" xfId="0" applyNumberFormat="1" applyFont="1" applyFill="1" applyBorder="1" applyAlignment="1" applyProtection="1">
      <alignment horizontal="center" vertical="center"/>
      <protection locked="0"/>
    </xf>
    <xf numFmtId="4" fontId="5" fillId="2" borderId="44" xfId="0" applyNumberFormat="1" applyFont="1" applyFill="1" applyBorder="1" applyAlignment="1" applyProtection="1">
      <alignment vertical="center"/>
      <protection locked="0"/>
    </xf>
    <xf numFmtId="4" fontId="5" fillId="2" borderId="2" xfId="0" applyNumberFormat="1" applyFont="1" applyFill="1" applyBorder="1" applyAlignment="1" applyProtection="1">
      <alignment vertical="center"/>
      <protection locked="0"/>
    </xf>
  </cellXfs>
  <cellStyles count="1">
    <cellStyle name="Normale" xfId="0" builtinId="0"/>
  </cellStyles>
  <dxfs count="0"/>
  <tableStyles count="0" defaultTableStyle="TableStyleMedium2" defaultPivotStyle="PivotStyleLight16"/>
  <colors>
    <mruColors>
      <color rgb="FFCC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A24" sqref="A24:N24"/>
    </sheetView>
  </sheetViews>
  <sheetFormatPr defaultRowHeight="15" x14ac:dyDescent="0.25"/>
  <sheetData>
    <row r="1" spans="1:16" ht="14.45" customHeight="1" thickTop="1" x14ac:dyDescent="0.25">
      <c r="A1" s="176" t="s">
        <v>46</v>
      </c>
      <c r="B1" s="177"/>
      <c r="C1" s="177"/>
      <c r="D1" s="177"/>
      <c r="E1" s="177"/>
      <c r="F1" s="177"/>
      <c r="G1" s="177"/>
      <c r="H1" s="177"/>
      <c r="I1" s="177"/>
      <c r="J1" s="177"/>
      <c r="K1" s="177"/>
      <c r="L1" s="177"/>
      <c r="M1" s="177"/>
      <c r="N1" s="178"/>
      <c r="O1" s="152"/>
      <c r="P1" s="152"/>
    </row>
    <row r="2" spans="1:16" x14ac:dyDescent="0.25">
      <c r="A2" s="179"/>
      <c r="B2" s="180"/>
      <c r="C2" s="180"/>
      <c r="D2" s="180"/>
      <c r="E2" s="180"/>
      <c r="F2" s="180"/>
      <c r="G2" s="180"/>
      <c r="H2" s="180"/>
      <c r="I2" s="180"/>
      <c r="J2" s="180"/>
      <c r="K2" s="180"/>
      <c r="L2" s="180"/>
      <c r="M2" s="180"/>
      <c r="N2" s="181"/>
      <c r="O2" s="152"/>
      <c r="P2" s="152"/>
    </row>
    <row r="3" spans="1:16" x14ac:dyDescent="0.25">
      <c r="A3" s="182" t="s">
        <v>47</v>
      </c>
      <c r="B3" s="183"/>
      <c r="C3" s="183"/>
      <c r="D3" s="183"/>
      <c r="E3" s="183"/>
      <c r="F3" s="183"/>
      <c r="G3" s="183"/>
      <c r="H3" s="183"/>
      <c r="I3" s="183"/>
      <c r="J3" s="183"/>
      <c r="K3" s="183"/>
      <c r="L3" s="183"/>
      <c r="M3" s="183"/>
      <c r="N3" s="184"/>
    </row>
    <row r="4" spans="1:16" ht="27.95" customHeight="1" x14ac:dyDescent="0.25">
      <c r="A4" s="182" t="s">
        <v>45</v>
      </c>
      <c r="B4" s="183"/>
      <c r="C4" s="183"/>
      <c r="D4" s="183"/>
      <c r="E4" s="183"/>
      <c r="F4" s="183"/>
      <c r="G4" s="183"/>
      <c r="H4" s="183"/>
      <c r="I4" s="183"/>
      <c r="J4" s="183"/>
      <c r="K4" s="183"/>
      <c r="L4" s="183"/>
      <c r="M4" s="183"/>
      <c r="N4" s="184"/>
    </row>
    <row r="5" spans="1:16" x14ac:dyDescent="0.25">
      <c r="A5" s="185" t="s">
        <v>48</v>
      </c>
      <c r="B5" s="186"/>
      <c r="C5" s="186"/>
      <c r="D5" s="186"/>
      <c r="E5" s="186"/>
      <c r="F5" s="186"/>
      <c r="G5" s="186"/>
      <c r="H5" s="186"/>
      <c r="I5" s="186"/>
      <c r="J5" s="186"/>
      <c r="K5" s="186"/>
      <c r="L5" s="186"/>
      <c r="M5" s="186"/>
      <c r="N5" s="187"/>
    </row>
    <row r="6" spans="1:16" ht="2.1" customHeight="1" x14ac:dyDescent="0.25">
      <c r="A6" s="185"/>
      <c r="B6" s="186"/>
      <c r="C6" s="186"/>
      <c r="D6" s="186"/>
      <c r="E6" s="186"/>
      <c r="F6" s="186"/>
      <c r="G6" s="186"/>
      <c r="H6" s="186"/>
      <c r="I6" s="186"/>
      <c r="J6" s="186"/>
      <c r="K6" s="186"/>
      <c r="L6" s="186"/>
      <c r="M6" s="186"/>
      <c r="N6" s="187"/>
    </row>
    <row r="7" spans="1:16" x14ac:dyDescent="0.25">
      <c r="A7" s="185"/>
      <c r="B7" s="186"/>
      <c r="C7" s="186"/>
      <c r="D7" s="186"/>
      <c r="E7" s="186"/>
      <c r="F7" s="186"/>
      <c r="G7" s="186"/>
      <c r="H7" s="186"/>
      <c r="I7" s="186"/>
      <c r="J7" s="186"/>
      <c r="K7" s="186"/>
      <c r="L7" s="186"/>
      <c r="M7" s="186"/>
      <c r="N7" s="187"/>
    </row>
    <row r="8" spans="1:16" ht="14.45" customHeight="1" x14ac:dyDescent="0.25">
      <c r="A8" s="188" t="s">
        <v>49</v>
      </c>
      <c r="B8" s="189"/>
      <c r="C8" s="189"/>
      <c r="D8" s="189"/>
      <c r="E8" s="189"/>
      <c r="F8" s="189"/>
      <c r="G8" s="189"/>
      <c r="H8" s="189"/>
      <c r="I8" s="189"/>
      <c r="J8" s="189"/>
      <c r="K8" s="189"/>
      <c r="L8" s="189"/>
      <c r="M8" s="189"/>
      <c r="N8" s="190"/>
    </row>
    <row r="9" spans="1:16" x14ac:dyDescent="0.25">
      <c r="A9" s="188"/>
      <c r="B9" s="189"/>
      <c r="C9" s="189"/>
      <c r="D9" s="189"/>
      <c r="E9" s="189"/>
      <c r="F9" s="189"/>
      <c r="G9" s="189"/>
      <c r="H9" s="189"/>
      <c r="I9" s="189"/>
      <c r="J9" s="189"/>
      <c r="K9" s="189"/>
      <c r="L9" s="189"/>
      <c r="M9" s="189"/>
      <c r="N9" s="190"/>
    </row>
    <row r="10" spans="1:16" x14ac:dyDescent="0.25">
      <c r="A10" s="188"/>
      <c r="B10" s="189"/>
      <c r="C10" s="189"/>
      <c r="D10" s="189"/>
      <c r="E10" s="189"/>
      <c r="F10" s="189"/>
      <c r="G10" s="189"/>
      <c r="H10" s="189"/>
      <c r="I10" s="189"/>
      <c r="J10" s="189"/>
      <c r="K10" s="189"/>
      <c r="L10" s="189"/>
      <c r="M10" s="189"/>
      <c r="N10" s="190"/>
    </row>
    <row r="11" spans="1:16" x14ac:dyDescent="0.25">
      <c r="A11" s="188"/>
      <c r="B11" s="189"/>
      <c r="C11" s="189"/>
      <c r="D11" s="189"/>
      <c r="E11" s="189"/>
      <c r="F11" s="189"/>
      <c r="G11" s="189"/>
      <c r="H11" s="189"/>
      <c r="I11" s="189"/>
      <c r="J11" s="189"/>
      <c r="K11" s="189"/>
      <c r="L11" s="189"/>
      <c r="M11" s="189"/>
      <c r="N11" s="190"/>
    </row>
    <row r="12" spans="1:16" x14ac:dyDescent="0.25">
      <c r="A12" s="191" t="s">
        <v>50</v>
      </c>
      <c r="B12" s="192"/>
      <c r="C12" s="192"/>
      <c r="D12" s="192"/>
      <c r="E12" s="192"/>
      <c r="F12" s="192"/>
      <c r="G12" s="192"/>
      <c r="H12" s="192"/>
      <c r="I12" s="192"/>
      <c r="J12" s="192"/>
      <c r="K12" s="192"/>
      <c r="L12" s="192"/>
      <c r="M12" s="192"/>
      <c r="N12" s="193"/>
    </row>
    <row r="13" spans="1:16" x14ac:dyDescent="0.25">
      <c r="A13" s="191"/>
      <c r="B13" s="192"/>
      <c r="C13" s="192"/>
      <c r="D13" s="192"/>
      <c r="E13" s="192"/>
      <c r="F13" s="192"/>
      <c r="G13" s="192"/>
      <c r="H13" s="192"/>
      <c r="I13" s="192"/>
      <c r="J13" s="192"/>
      <c r="K13" s="192"/>
      <c r="L13" s="192"/>
      <c r="M13" s="192"/>
      <c r="N13" s="193"/>
    </row>
    <row r="14" spans="1:16" x14ac:dyDescent="0.25">
      <c r="A14" s="191"/>
      <c r="B14" s="192"/>
      <c r="C14" s="192"/>
      <c r="D14" s="192"/>
      <c r="E14" s="192"/>
      <c r="F14" s="192"/>
      <c r="G14" s="192"/>
      <c r="H14" s="192"/>
      <c r="I14" s="192"/>
      <c r="J14" s="192"/>
      <c r="K14" s="192"/>
      <c r="L14" s="192"/>
      <c r="M14" s="192"/>
      <c r="N14" s="193"/>
    </row>
    <row r="15" spans="1:16" ht="29.65" customHeight="1" x14ac:dyDescent="0.25">
      <c r="A15" s="191"/>
      <c r="B15" s="192"/>
      <c r="C15" s="192"/>
      <c r="D15" s="192"/>
      <c r="E15" s="192"/>
      <c r="F15" s="192"/>
      <c r="G15" s="192"/>
      <c r="H15" s="192"/>
      <c r="I15" s="192"/>
      <c r="J15" s="192"/>
      <c r="K15" s="192"/>
      <c r="L15" s="192"/>
      <c r="M15" s="192"/>
      <c r="N15" s="193"/>
    </row>
    <row r="16" spans="1:16" x14ac:dyDescent="0.25">
      <c r="A16" s="194" t="s">
        <v>51</v>
      </c>
      <c r="B16" s="195"/>
      <c r="C16" s="195"/>
      <c r="D16" s="195"/>
      <c r="E16" s="195"/>
      <c r="F16" s="195"/>
      <c r="G16" s="195"/>
      <c r="H16" s="195"/>
      <c r="I16" s="195"/>
      <c r="J16" s="195"/>
      <c r="K16" s="195"/>
      <c r="L16" s="195"/>
      <c r="M16" s="195"/>
      <c r="N16" s="196"/>
    </row>
    <row r="17" spans="1:14" x14ac:dyDescent="0.25">
      <c r="A17" s="194"/>
      <c r="B17" s="195"/>
      <c r="C17" s="195"/>
      <c r="D17" s="195"/>
      <c r="E17" s="195"/>
      <c r="F17" s="195"/>
      <c r="G17" s="195"/>
      <c r="H17" s="195"/>
      <c r="I17" s="195"/>
      <c r="J17" s="195"/>
      <c r="K17" s="195"/>
      <c r="L17" s="195"/>
      <c r="M17" s="195"/>
      <c r="N17" s="196"/>
    </row>
    <row r="18" spans="1:14" x14ac:dyDescent="0.25">
      <c r="A18" s="194"/>
      <c r="B18" s="195"/>
      <c r="C18" s="195"/>
      <c r="D18" s="195"/>
      <c r="E18" s="195"/>
      <c r="F18" s="195"/>
      <c r="G18" s="195"/>
      <c r="H18" s="195"/>
      <c r="I18" s="195"/>
      <c r="J18" s="195"/>
      <c r="K18" s="195"/>
      <c r="L18" s="195"/>
      <c r="M18" s="195"/>
      <c r="N18" s="196"/>
    </row>
    <row r="19" spans="1:14" x14ac:dyDescent="0.25">
      <c r="A19" s="194"/>
      <c r="B19" s="195"/>
      <c r="C19" s="195"/>
      <c r="D19" s="195"/>
      <c r="E19" s="195"/>
      <c r="F19" s="195"/>
      <c r="G19" s="195"/>
      <c r="H19" s="195"/>
      <c r="I19" s="195"/>
      <c r="J19" s="195"/>
      <c r="K19" s="195"/>
      <c r="L19" s="195"/>
      <c r="M19" s="195"/>
      <c r="N19" s="196"/>
    </row>
    <row r="20" spans="1:14" x14ac:dyDescent="0.25">
      <c r="A20" s="197" t="s">
        <v>52</v>
      </c>
      <c r="B20" s="198"/>
      <c r="C20" s="198"/>
      <c r="D20" s="198"/>
      <c r="E20" s="198"/>
      <c r="F20" s="198"/>
      <c r="G20" s="198"/>
      <c r="H20" s="198"/>
      <c r="I20" s="198"/>
      <c r="J20" s="198"/>
      <c r="K20" s="198"/>
      <c r="L20" s="198"/>
      <c r="M20" s="198"/>
      <c r="N20" s="199"/>
    </row>
    <row r="21" spans="1:14" x14ac:dyDescent="0.25">
      <c r="A21" s="197"/>
      <c r="B21" s="198"/>
      <c r="C21" s="198"/>
      <c r="D21" s="198"/>
      <c r="E21" s="198"/>
      <c r="F21" s="198"/>
      <c r="G21" s="198"/>
      <c r="H21" s="198"/>
      <c r="I21" s="198"/>
      <c r="J21" s="198"/>
      <c r="K21" s="198"/>
      <c r="L21" s="198"/>
      <c r="M21" s="198"/>
      <c r="N21" s="199"/>
    </row>
    <row r="22" spans="1:14" x14ac:dyDescent="0.25">
      <c r="A22" s="197"/>
      <c r="B22" s="198"/>
      <c r="C22" s="198"/>
      <c r="D22" s="198"/>
      <c r="E22" s="198"/>
      <c r="F22" s="198"/>
      <c r="G22" s="198"/>
      <c r="H22" s="198"/>
      <c r="I22" s="198"/>
      <c r="J22" s="198"/>
      <c r="K22" s="198"/>
      <c r="L22" s="198"/>
      <c r="M22" s="198"/>
      <c r="N22" s="199"/>
    </row>
    <row r="23" spans="1:14" x14ac:dyDescent="0.25">
      <c r="A23" s="197"/>
      <c r="B23" s="198"/>
      <c r="C23" s="198"/>
      <c r="D23" s="198"/>
      <c r="E23" s="198"/>
      <c r="F23" s="198"/>
      <c r="G23" s="198"/>
      <c r="H23" s="198"/>
      <c r="I23" s="198"/>
      <c r="J23" s="198"/>
      <c r="K23" s="198"/>
      <c r="L23" s="198"/>
      <c r="M23" s="198"/>
      <c r="N23" s="199"/>
    </row>
    <row r="24" spans="1:14" s="1" customFormat="1" ht="43.5" customHeight="1" x14ac:dyDescent="0.25">
      <c r="A24" s="173" t="s">
        <v>56</v>
      </c>
      <c r="B24" s="174"/>
      <c r="C24" s="174"/>
      <c r="D24" s="174"/>
      <c r="E24" s="174"/>
      <c r="F24" s="174"/>
      <c r="G24" s="174"/>
      <c r="H24" s="174"/>
      <c r="I24" s="174"/>
      <c r="J24" s="174"/>
      <c r="K24" s="174"/>
      <c r="L24" s="174"/>
      <c r="M24" s="174"/>
      <c r="N24" s="175"/>
    </row>
    <row r="25" spans="1:14" s="153" customFormat="1" ht="30.95" customHeight="1" thickBot="1" x14ac:dyDescent="0.3">
      <c r="A25" s="170" t="s">
        <v>53</v>
      </c>
      <c r="B25" s="171"/>
      <c r="C25" s="171"/>
      <c r="D25" s="171"/>
      <c r="E25" s="171"/>
      <c r="F25" s="171"/>
      <c r="G25" s="171"/>
      <c r="H25" s="171"/>
      <c r="I25" s="171"/>
      <c r="J25" s="171"/>
      <c r="K25" s="171"/>
      <c r="L25" s="171"/>
      <c r="M25" s="171"/>
      <c r="N25" s="172"/>
    </row>
    <row r="26" spans="1:14" ht="15.75" thickTop="1" x14ac:dyDescent="0.25"/>
  </sheetData>
  <sheetProtection algorithmName="SHA-512" hashValue="8AT9Ug+Sg8LNpeSIyl0HoM324b2TKEjESU4Opg42Roi87n1+wIw7D0BC5UktX5kQ2fcwanafcSFTZeKEfEDtlg==" saltValue="Ub/gtUyt1hu9FkTMoyv/Gw==" spinCount="100000" sheet="1" objects="1" scenarios="1"/>
  <mergeCells count="9">
    <mergeCell ref="A25:N25"/>
    <mergeCell ref="A24:N24"/>
    <mergeCell ref="A1:N2"/>
    <mergeCell ref="A3:N4"/>
    <mergeCell ref="A5:N7"/>
    <mergeCell ref="A8:N11"/>
    <mergeCell ref="A12:N15"/>
    <mergeCell ref="A16:N19"/>
    <mergeCell ref="A20:N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8"/>
  <sheetViews>
    <sheetView tabSelected="1" zoomScale="66" zoomScaleNormal="66" workbookViewId="0">
      <selection activeCell="D8" sqref="D8:E8"/>
    </sheetView>
  </sheetViews>
  <sheetFormatPr defaultColWidth="9.28515625" defaultRowHeight="15" x14ac:dyDescent="0.25"/>
  <cols>
    <col min="1" max="1" width="5.7109375" style="1" customWidth="1"/>
    <col min="2" max="2" width="14.85546875" style="1" customWidth="1"/>
    <col min="3" max="3" width="18.7109375" style="1" customWidth="1"/>
    <col min="4" max="4" width="16" style="1" customWidth="1"/>
    <col min="5" max="5" width="5.7109375" style="1" customWidth="1"/>
    <col min="6" max="6" width="7.7109375" style="1" customWidth="1"/>
    <col min="7" max="7" width="15" style="1" customWidth="1"/>
    <col min="8" max="8" width="12.5703125" style="1" customWidth="1"/>
    <col min="9" max="9" width="14.28515625" style="1" customWidth="1"/>
    <col min="10" max="10" width="14.7109375" style="1" customWidth="1"/>
    <col min="11" max="11" width="13.42578125" style="1" customWidth="1"/>
    <col min="12" max="12" width="14.140625" style="1" customWidth="1"/>
    <col min="13" max="13" width="12.140625" style="1" customWidth="1"/>
    <col min="14" max="14" width="15" style="1" customWidth="1"/>
    <col min="15" max="15" width="12" style="1" customWidth="1"/>
    <col min="16" max="16" width="12.28515625" style="1" customWidth="1"/>
    <col min="17" max="17" width="11.7109375" style="1" customWidth="1"/>
    <col min="18" max="18" width="14.85546875" style="1" customWidth="1"/>
    <col min="19" max="19" width="14.42578125" style="1" customWidth="1"/>
    <col min="20" max="20" width="16.5703125" style="1" customWidth="1"/>
    <col min="21" max="21" width="15.7109375" style="1" customWidth="1"/>
    <col min="22" max="22" width="14.5703125" style="1" customWidth="1"/>
    <col min="23" max="23" width="13.28515625" style="1" customWidth="1"/>
    <col min="24" max="24" width="11.28515625" style="1" customWidth="1"/>
    <col min="25" max="25" width="14.7109375" style="1" customWidth="1"/>
    <col min="26" max="26" width="19" style="1" customWidth="1"/>
    <col min="27" max="27" width="11.28515625" style="1" customWidth="1"/>
    <col min="28" max="16384" width="9.28515625" style="1"/>
  </cols>
  <sheetData>
    <row r="1" spans="1:31" ht="16.5" customHeight="1" thickTop="1" thickBot="1" x14ac:dyDescent="0.3">
      <c r="A1" s="83"/>
      <c r="B1" s="83"/>
      <c r="C1" s="83"/>
      <c r="D1" s="83"/>
      <c r="E1" s="13"/>
      <c r="M1" s="16" t="s">
        <v>0</v>
      </c>
      <c r="N1" s="49" t="s">
        <v>18</v>
      </c>
      <c r="O1" s="50" t="s">
        <v>3</v>
      </c>
      <c r="P1" s="51" t="s">
        <v>19</v>
      </c>
      <c r="Q1" s="49" t="s">
        <v>17</v>
      </c>
      <c r="R1" s="17" t="s">
        <v>10</v>
      </c>
      <c r="T1" s="255" t="s">
        <v>55</v>
      </c>
      <c r="U1" s="256"/>
      <c r="V1" s="34"/>
      <c r="W1" s="246" t="s">
        <v>34</v>
      </c>
      <c r="X1" s="247"/>
      <c r="Y1" s="250" t="s">
        <v>42</v>
      </c>
    </row>
    <row r="2" spans="1:31" ht="30.75" customHeight="1" thickBot="1" x14ac:dyDescent="0.3">
      <c r="A2" s="83"/>
      <c r="B2" s="200" t="s">
        <v>43</v>
      </c>
      <c r="C2" s="201"/>
      <c r="D2" s="201"/>
      <c r="E2" s="201"/>
      <c r="F2" s="201"/>
      <c r="G2" s="202"/>
      <c r="I2" s="215" t="s">
        <v>33</v>
      </c>
      <c r="J2" s="216"/>
      <c r="K2" s="217"/>
      <c r="L2" s="29" t="s">
        <v>26</v>
      </c>
      <c r="M2" s="53"/>
      <c r="N2" s="53"/>
      <c r="O2" s="53"/>
      <c r="P2" s="53"/>
      <c r="Q2" s="53"/>
      <c r="R2" s="53"/>
      <c r="T2" s="257"/>
      <c r="U2" s="258"/>
      <c r="V2" s="34"/>
      <c r="W2" s="248"/>
      <c r="X2" s="249"/>
      <c r="Y2" s="251"/>
    </row>
    <row r="3" spans="1:31" ht="24" customHeight="1" thickTop="1" thickBot="1" x14ac:dyDescent="0.3">
      <c r="A3" s="83"/>
      <c r="B3" s="203"/>
      <c r="C3" s="204"/>
      <c r="D3" s="204"/>
      <c r="E3" s="204"/>
      <c r="F3" s="204"/>
      <c r="G3" s="205"/>
      <c r="I3" s="218"/>
      <c r="J3" s="219"/>
      <c r="K3" s="220"/>
      <c r="L3" s="30" t="s">
        <v>27</v>
      </c>
      <c r="M3" s="52">
        <f>ROUND(+M2*33.17,2)</f>
        <v>0</v>
      </c>
      <c r="N3" s="52">
        <f>ROUND(N2*16.59,2)</f>
        <v>0</v>
      </c>
      <c r="O3" s="52">
        <f>ROUND(O2*23.22,2)</f>
        <v>0</v>
      </c>
      <c r="P3" s="52">
        <f>ROUND(P2*24.55,2)</f>
        <v>0</v>
      </c>
      <c r="Q3" s="52">
        <f>ROUND(Q2*19.24,2)</f>
        <v>0</v>
      </c>
      <c r="R3" s="52">
        <f>ROUND(+R2*19.24,2)</f>
        <v>0</v>
      </c>
      <c r="T3" s="257"/>
      <c r="U3" s="258"/>
      <c r="V3" s="34"/>
      <c r="W3" s="34"/>
      <c r="X3" s="34"/>
      <c r="Y3" s="34"/>
    </row>
    <row r="4" spans="1:31" ht="24" customHeight="1" thickBot="1" x14ac:dyDescent="0.3">
      <c r="B4" s="203"/>
      <c r="C4" s="204"/>
      <c r="D4" s="204"/>
      <c r="E4" s="204"/>
      <c r="F4" s="204"/>
      <c r="G4" s="205"/>
      <c r="I4" s="48"/>
      <c r="J4" s="48"/>
      <c r="K4" s="48"/>
      <c r="L4" s="45"/>
      <c r="M4" s="40"/>
      <c r="N4" s="40"/>
      <c r="O4" s="40"/>
      <c r="P4" s="40"/>
      <c r="Q4" s="40"/>
      <c r="R4" s="40"/>
      <c r="T4" s="257"/>
      <c r="U4" s="258"/>
      <c r="V4" s="34"/>
      <c r="W4" s="34"/>
      <c r="X4" s="34"/>
      <c r="Y4" s="34"/>
    </row>
    <row r="5" spans="1:31" ht="28.9" customHeight="1" thickBot="1" x14ac:dyDescent="0.3">
      <c r="B5" s="203"/>
      <c r="C5" s="204"/>
      <c r="D5" s="204"/>
      <c r="E5" s="204"/>
      <c r="F5" s="204"/>
      <c r="G5" s="205"/>
      <c r="I5" s="213" t="s">
        <v>30</v>
      </c>
      <c r="J5" s="214"/>
      <c r="K5" s="214"/>
      <c r="L5" s="214"/>
      <c r="M5" s="88">
        <f>+M6*33.17</f>
        <v>0</v>
      </c>
      <c r="N5" s="88">
        <f>+N6*16.59</f>
        <v>0</v>
      </c>
      <c r="O5" s="88">
        <f>+O6*23.22</f>
        <v>0</v>
      </c>
      <c r="P5" s="88">
        <f>+P6*24.55</f>
        <v>0</v>
      </c>
      <c r="Q5" s="88">
        <f>+Q6*19.24</f>
        <v>0</v>
      </c>
      <c r="R5" s="88">
        <f>+R6*19.24</f>
        <v>0</v>
      </c>
      <c r="T5" s="257"/>
      <c r="U5" s="258"/>
      <c r="V5" s="31"/>
      <c r="W5" s="31"/>
      <c r="X5" s="31"/>
      <c r="Y5" s="31"/>
    </row>
    <row r="6" spans="1:31" ht="40.5" customHeight="1" thickBot="1" x14ac:dyDescent="0.3">
      <c r="B6" s="206"/>
      <c r="C6" s="207"/>
      <c r="D6" s="207"/>
      <c r="E6" s="207"/>
      <c r="F6" s="207"/>
      <c r="G6" s="208"/>
      <c r="I6" s="221" t="s">
        <v>28</v>
      </c>
      <c r="J6" s="222"/>
      <c r="K6" s="223"/>
      <c r="L6" s="54" t="s">
        <v>29</v>
      </c>
      <c r="M6" s="82">
        <f>+M31/33.17</f>
        <v>0</v>
      </c>
      <c r="N6" s="82">
        <f>+N31/16.59</f>
        <v>0</v>
      </c>
      <c r="O6" s="82">
        <f>+O31/23.22</f>
        <v>0</v>
      </c>
      <c r="P6" s="82">
        <f>+P31/24.55</f>
        <v>0</v>
      </c>
      <c r="Q6" s="82">
        <f>+Q31/19.24</f>
        <v>0</v>
      </c>
      <c r="R6" s="82">
        <f>+R31/19.24</f>
        <v>0</v>
      </c>
      <c r="T6" s="259"/>
      <c r="U6" s="260"/>
    </row>
    <row r="7" spans="1:31" ht="15.4" customHeight="1" thickBot="1" x14ac:dyDescent="0.25">
      <c r="B7" s="65"/>
      <c r="C7" s="65"/>
      <c r="D7" s="65"/>
      <c r="E7" s="65"/>
      <c r="F7" s="65"/>
      <c r="I7" s="123"/>
      <c r="J7" s="123"/>
      <c r="K7" s="123"/>
      <c r="L7" s="123"/>
      <c r="M7" s="124"/>
      <c r="N7" s="124"/>
      <c r="O7" s="124"/>
      <c r="P7" s="124"/>
      <c r="Q7" s="124"/>
      <c r="R7" s="124"/>
    </row>
    <row r="8" spans="1:31" ht="43.9" customHeight="1" thickTop="1" thickBot="1" x14ac:dyDescent="0.3">
      <c r="B8" s="151" t="s">
        <v>44</v>
      </c>
      <c r="C8" s="150" t="s">
        <v>54</v>
      </c>
      <c r="D8" s="226" t="s">
        <v>39</v>
      </c>
      <c r="E8" s="227"/>
      <c r="F8" s="228"/>
      <c r="G8" s="229"/>
      <c r="I8" s="125" t="s">
        <v>40</v>
      </c>
      <c r="J8" s="252"/>
      <c r="K8" s="253"/>
      <c r="L8" s="253"/>
      <c r="M8" s="253"/>
      <c r="N8" s="253"/>
      <c r="O8" s="253"/>
      <c r="P8" s="253"/>
      <c r="Q8" s="253"/>
      <c r="R8" s="254"/>
    </row>
    <row r="9" spans="1:31" ht="24" customHeight="1" thickTop="1" thickBot="1" x14ac:dyDescent="0.5">
      <c r="B9" s="65"/>
      <c r="C9" s="65"/>
      <c r="D9" s="65"/>
      <c r="E9" s="18"/>
      <c r="F9" s="18"/>
      <c r="G9" s="19"/>
      <c r="H9" s="19"/>
      <c r="I9" s="19"/>
      <c r="J9" s="19"/>
      <c r="K9" s="19"/>
      <c r="L9" s="19"/>
      <c r="M9" s="19"/>
      <c r="N9" s="20"/>
      <c r="O9" s="245"/>
      <c r="P9" s="245"/>
      <c r="Q9" s="21"/>
      <c r="R9" s="21"/>
      <c r="S9" s="22"/>
      <c r="T9" s="22"/>
      <c r="V9" s="242" t="s">
        <v>1</v>
      </c>
      <c r="W9" s="243"/>
      <c r="X9" s="243"/>
      <c r="Y9" s="244"/>
    </row>
    <row r="10" spans="1:31" ht="45.75" customHeight="1" thickTop="1" thickBot="1" x14ac:dyDescent="0.3">
      <c r="A10" s="71"/>
      <c r="B10" s="233" t="s">
        <v>5</v>
      </c>
      <c r="C10" s="234"/>
      <c r="D10" s="72" t="s">
        <v>11</v>
      </c>
      <c r="E10" s="73" t="s">
        <v>4</v>
      </c>
      <c r="F10" s="94" t="s">
        <v>35</v>
      </c>
      <c r="G10" s="72" t="s">
        <v>12</v>
      </c>
      <c r="H10" s="74" t="s">
        <v>14</v>
      </c>
      <c r="I10" s="93" t="s">
        <v>15</v>
      </c>
      <c r="J10" s="75" t="s">
        <v>6</v>
      </c>
      <c r="K10" s="58" t="s">
        <v>20</v>
      </c>
      <c r="L10" s="59" t="s">
        <v>8</v>
      </c>
      <c r="M10" s="16" t="s">
        <v>0</v>
      </c>
      <c r="N10" s="49" t="s">
        <v>18</v>
      </c>
      <c r="O10" s="50" t="s">
        <v>3</v>
      </c>
      <c r="P10" s="51" t="s">
        <v>19</v>
      </c>
      <c r="Q10" s="49" t="s">
        <v>17</v>
      </c>
      <c r="R10" s="17" t="s">
        <v>10</v>
      </c>
      <c r="S10" s="60" t="s">
        <v>2</v>
      </c>
      <c r="T10" s="76" t="s">
        <v>16</v>
      </c>
      <c r="U10" s="77" t="s">
        <v>24</v>
      </c>
      <c r="V10" s="57" t="s">
        <v>13</v>
      </c>
      <c r="W10" s="57" t="s">
        <v>7</v>
      </c>
      <c r="X10" s="61" t="s">
        <v>23</v>
      </c>
      <c r="Y10" s="62" t="s">
        <v>2</v>
      </c>
      <c r="Z10" s="78" t="s">
        <v>25</v>
      </c>
      <c r="AA10" s="10"/>
    </row>
    <row r="11" spans="1:31" ht="30.75" customHeight="1" thickTop="1" x14ac:dyDescent="0.2">
      <c r="A11" s="112">
        <v>1</v>
      </c>
      <c r="B11" s="235"/>
      <c r="C11" s="236"/>
      <c r="D11" s="84"/>
      <c r="E11" s="126"/>
      <c r="F11" s="126"/>
      <c r="G11" s="84"/>
      <c r="H11" s="84"/>
      <c r="I11" s="89">
        <f>+G11-H11</f>
        <v>0</v>
      </c>
      <c r="J11" s="114">
        <f>+I11-Y11</f>
        <v>0</v>
      </c>
      <c r="K11" s="158"/>
      <c r="L11" s="158"/>
      <c r="M11" s="158"/>
      <c r="N11" s="158"/>
      <c r="O11" s="158"/>
      <c r="P11" s="158"/>
      <c r="Q11" s="158"/>
      <c r="R11" s="158"/>
      <c r="S11" s="63">
        <f>+L11+M11+N11+O11+P11+R11+Q11+K11</f>
        <v>0</v>
      </c>
      <c r="T11" s="79">
        <f>+M11+N11+O11+P11+Q11+R11</f>
        <v>0</v>
      </c>
      <c r="U11" s="103">
        <f t="shared" ref="U11:U30" si="0">+J11-S11</f>
        <v>0</v>
      </c>
      <c r="V11" s="129">
        <f>+E11*70</f>
        <v>0</v>
      </c>
      <c r="W11" s="129">
        <f>+E11*30</f>
        <v>0</v>
      </c>
      <c r="X11" s="129"/>
      <c r="Y11" s="129">
        <f>+V11+W11+X11</f>
        <v>0</v>
      </c>
      <c r="Z11" s="130">
        <f t="shared" ref="Z11:Z30" si="1">+J11+Y11</f>
        <v>0</v>
      </c>
      <c r="AE11" s="1">
        <f>+AC11+AD11</f>
        <v>0</v>
      </c>
    </row>
    <row r="12" spans="1:31" ht="33" customHeight="1" x14ac:dyDescent="0.2">
      <c r="A12" s="113">
        <v>2</v>
      </c>
      <c r="B12" s="237"/>
      <c r="C12" s="238"/>
      <c r="D12" s="85"/>
      <c r="E12" s="127"/>
      <c r="F12" s="127"/>
      <c r="G12" s="85"/>
      <c r="H12" s="85"/>
      <c r="I12" s="90">
        <f>+G12-H12</f>
        <v>0</v>
      </c>
      <c r="J12" s="115">
        <f>+I12-Y12</f>
        <v>0</v>
      </c>
      <c r="K12" s="159"/>
      <c r="L12" s="160"/>
      <c r="M12" s="160"/>
      <c r="N12" s="161"/>
      <c r="O12" s="160"/>
      <c r="P12" s="160"/>
      <c r="Q12" s="160"/>
      <c r="R12" s="160"/>
      <c r="S12" s="56">
        <f t="shared" ref="S12:S30" si="2">+L12+M12+N12+O12+P12+R12+Q12+K12</f>
        <v>0</v>
      </c>
      <c r="T12" s="80">
        <f>+M12+N12+O12+P12+Q12+R12</f>
        <v>0</v>
      </c>
      <c r="U12" s="104">
        <f t="shared" si="0"/>
        <v>0</v>
      </c>
      <c r="V12" s="131">
        <f>+E12*70</f>
        <v>0</v>
      </c>
      <c r="W12" s="131">
        <f>+E12*30</f>
        <v>0</v>
      </c>
      <c r="X12" s="131"/>
      <c r="Y12" s="131">
        <f>+V12+W12+X12</f>
        <v>0</v>
      </c>
      <c r="Z12" s="132">
        <f t="shared" si="1"/>
        <v>0</v>
      </c>
    </row>
    <row r="13" spans="1:31" ht="33" customHeight="1" x14ac:dyDescent="0.2">
      <c r="A13" s="113">
        <v>3</v>
      </c>
      <c r="B13" s="310"/>
      <c r="C13" s="311"/>
      <c r="D13" s="85"/>
      <c r="E13" s="127"/>
      <c r="F13" s="127"/>
      <c r="G13" s="85"/>
      <c r="H13" s="85"/>
      <c r="I13" s="90">
        <f t="shared" ref="I13:I28" si="3">+G13-H13</f>
        <v>0</v>
      </c>
      <c r="J13" s="115">
        <f t="shared" ref="J13:J28" si="4">+I13-Y13</f>
        <v>0</v>
      </c>
      <c r="K13" s="159"/>
      <c r="L13" s="160"/>
      <c r="M13" s="160"/>
      <c r="N13" s="161"/>
      <c r="O13" s="160"/>
      <c r="P13" s="160"/>
      <c r="Q13" s="160"/>
      <c r="R13" s="160"/>
      <c r="S13" s="56">
        <f t="shared" ref="S13:S28" si="5">+L13+M13+N13+O13+P13+R13+Q13+K13</f>
        <v>0</v>
      </c>
      <c r="T13" s="80">
        <f t="shared" ref="T13:T28" si="6">+M13+N13+O13+P13+Q13+R13</f>
        <v>0</v>
      </c>
      <c r="U13" s="104">
        <f t="shared" ref="U13:U28" si="7">+J13-S13</f>
        <v>0</v>
      </c>
      <c r="V13" s="131">
        <f t="shared" ref="V13:V28" si="8">+E13*70</f>
        <v>0</v>
      </c>
      <c r="W13" s="131">
        <f t="shared" ref="W13:W28" si="9">+E13*30</f>
        <v>0</v>
      </c>
      <c r="X13" s="131"/>
      <c r="Y13" s="131">
        <f t="shared" ref="Y13:Y29" si="10">+V13+W13+X13</f>
        <v>0</v>
      </c>
      <c r="Z13" s="132">
        <f t="shared" si="1"/>
        <v>0</v>
      </c>
    </row>
    <row r="14" spans="1:31" ht="33" customHeight="1" x14ac:dyDescent="0.2">
      <c r="A14" s="113">
        <v>4</v>
      </c>
      <c r="B14" s="310"/>
      <c r="C14" s="311"/>
      <c r="D14" s="85"/>
      <c r="E14" s="127"/>
      <c r="F14" s="127"/>
      <c r="G14" s="85"/>
      <c r="H14" s="85"/>
      <c r="I14" s="90">
        <f t="shared" si="3"/>
        <v>0</v>
      </c>
      <c r="J14" s="115">
        <f t="shared" si="4"/>
        <v>0</v>
      </c>
      <c r="K14" s="159"/>
      <c r="L14" s="160"/>
      <c r="M14" s="160"/>
      <c r="N14" s="161"/>
      <c r="O14" s="160"/>
      <c r="P14" s="160"/>
      <c r="Q14" s="160"/>
      <c r="R14" s="160"/>
      <c r="S14" s="56">
        <f t="shared" si="5"/>
        <v>0</v>
      </c>
      <c r="T14" s="80">
        <f t="shared" si="6"/>
        <v>0</v>
      </c>
      <c r="U14" s="104">
        <f t="shared" si="7"/>
        <v>0</v>
      </c>
      <c r="V14" s="131">
        <f t="shared" si="8"/>
        <v>0</v>
      </c>
      <c r="W14" s="131">
        <f t="shared" si="9"/>
        <v>0</v>
      </c>
      <c r="X14" s="131"/>
      <c r="Y14" s="131">
        <f t="shared" si="10"/>
        <v>0</v>
      </c>
      <c r="Z14" s="132">
        <f t="shared" si="1"/>
        <v>0</v>
      </c>
    </row>
    <row r="15" spans="1:31" ht="33" customHeight="1" x14ac:dyDescent="0.2">
      <c r="A15" s="113">
        <v>5</v>
      </c>
      <c r="B15" s="310"/>
      <c r="C15" s="311"/>
      <c r="D15" s="85"/>
      <c r="E15" s="127"/>
      <c r="F15" s="127"/>
      <c r="G15" s="85"/>
      <c r="H15" s="85"/>
      <c r="I15" s="90">
        <f t="shared" si="3"/>
        <v>0</v>
      </c>
      <c r="J15" s="115">
        <f t="shared" si="4"/>
        <v>0</v>
      </c>
      <c r="K15" s="159"/>
      <c r="L15" s="160"/>
      <c r="M15" s="160"/>
      <c r="N15" s="161"/>
      <c r="O15" s="160"/>
      <c r="P15" s="160"/>
      <c r="Q15" s="160"/>
      <c r="R15" s="160"/>
      <c r="S15" s="56">
        <f t="shared" si="5"/>
        <v>0</v>
      </c>
      <c r="T15" s="80">
        <f t="shared" si="6"/>
        <v>0</v>
      </c>
      <c r="U15" s="104">
        <f t="shared" si="7"/>
        <v>0</v>
      </c>
      <c r="V15" s="131">
        <f t="shared" si="8"/>
        <v>0</v>
      </c>
      <c r="W15" s="131">
        <f t="shared" si="9"/>
        <v>0</v>
      </c>
      <c r="X15" s="131"/>
      <c r="Y15" s="131">
        <f t="shared" si="10"/>
        <v>0</v>
      </c>
      <c r="Z15" s="132">
        <f t="shared" si="1"/>
        <v>0</v>
      </c>
    </row>
    <row r="16" spans="1:31" ht="33" customHeight="1" x14ac:dyDescent="0.2">
      <c r="A16" s="113">
        <v>6</v>
      </c>
      <c r="B16" s="310"/>
      <c r="C16" s="311"/>
      <c r="D16" s="85"/>
      <c r="E16" s="127"/>
      <c r="F16" s="127"/>
      <c r="G16" s="85"/>
      <c r="H16" s="85"/>
      <c r="I16" s="90">
        <f t="shared" si="3"/>
        <v>0</v>
      </c>
      <c r="J16" s="115">
        <f t="shared" si="4"/>
        <v>0</v>
      </c>
      <c r="K16" s="159"/>
      <c r="L16" s="160"/>
      <c r="M16" s="160"/>
      <c r="N16" s="161"/>
      <c r="O16" s="160"/>
      <c r="P16" s="160"/>
      <c r="Q16" s="160"/>
      <c r="R16" s="160"/>
      <c r="S16" s="56">
        <f t="shared" si="5"/>
        <v>0</v>
      </c>
      <c r="T16" s="80">
        <f t="shared" si="6"/>
        <v>0</v>
      </c>
      <c r="U16" s="104">
        <f t="shared" si="7"/>
        <v>0</v>
      </c>
      <c r="V16" s="131">
        <f t="shared" si="8"/>
        <v>0</v>
      </c>
      <c r="W16" s="131">
        <f t="shared" si="9"/>
        <v>0</v>
      </c>
      <c r="X16" s="131"/>
      <c r="Y16" s="131">
        <f t="shared" si="10"/>
        <v>0</v>
      </c>
      <c r="Z16" s="132">
        <f t="shared" si="1"/>
        <v>0</v>
      </c>
    </row>
    <row r="17" spans="1:29" ht="33" customHeight="1" x14ac:dyDescent="0.2">
      <c r="A17" s="113">
        <v>7</v>
      </c>
      <c r="B17" s="308"/>
      <c r="C17" s="309"/>
      <c r="D17" s="85"/>
      <c r="E17" s="127"/>
      <c r="F17" s="127"/>
      <c r="G17" s="85"/>
      <c r="H17" s="85"/>
      <c r="I17" s="90">
        <f t="shared" si="3"/>
        <v>0</v>
      </c>
      <c r="J17" s="115">
        <f t="shared" si="4"/>
        <v>0</v>
      </c>
      <c r="K17" s="159"/>
      <c r="L17" s="160"/>
      <c r="M17" s="160"/>
      <c r="N17" s="161"/>
      <c r="O17" s="160"/>
      <c r="P17" s="160"/>
      <c r="Q17" s="160"/>
      <c r="R17" s="160"/>
      <c r="S17" s="56">
        <f t="shared" si="5"/>
        <v>0</v>
      </c>
      <c r="T17" s="80">
        <f t="shared" si="6"/>
        <v>0</v>
      </c>
      <c r="U17" s="104">
        <f t="shared" si="7"/>
        <v>0</v>
      </c>
      <c r="V17" s="131">
        <f t="shared" si="8"/>
        <v>0</v>
      </c>
      <c r="W17" s="131">
        <f t="shared" si="9"/>
        <v>0</v>
      </c>
      <c r="X17" s="131"/>
      <c r="Y17" s="131">
        <f t="shared" si="10"/>
        <v>0</v>
      </c>
      <c r="Z17" s="132">
        <f t="shared" si="1"/>
        <v>0</v>
      </c>
    </row>
    <row r="18" spans="1:29" ht="33" customHeight="1" x14ac:dyDescent="0.2">
      <c r="A18" s="113">
        <v>8</v>
      </c>
      <c r="B18" s="308"/>
      <c r="C18" s="309"/>
      <c r="D18" s="85"/>
      <c r="E18" s="127"/>
      <c r="F18" s="127"/>
      <c r="G18" s="85"/>
      <c r="H18" s="85"/>
      <c r="I18" s="90">
        <f t="shared" si="3"/>
        <v>0</v>
      </c>
      <c r="J18" s="115">
        <f t="shared" si="4"/>
        <v>0</v>
      </c>
      <c r="K18" s="159"/>
      <c r="L18" s="160"/>
      <c r="M18" s="160"/>
      <c r="N18" s="161"/>
      <c r="O18" s="160"/>
      <c r="P18" s="160"/>
      <c r="Q18" s="160"/>
      <c r="R18" s="160"/>
      <c r="S18" s="56">
        <f t="shared" si="5"/>
        <v>0</v>
      </c>
      <c r="T18" s="80">
        <f t="shared" si="6"/>
        <v>0</v>
      </c>
      <c r="U18" s="104">
        <f t="shared" si="7"/>
        <v>0</v>
      </c>
      <c r="V18" s="131">
        <f t="shared" si="8"/>
        <v>0</v>
      </c>
      <c r="W18" s="131">
        <f t="shared" si="9"/>
        <v>0</v>
      </c>
      <c r="X18" s="131"/>
      <c r="Y18" s="131">
        <f t="shared" si="10"/>
        <v>0</v>
      </c>
      <c r="Z18" s="132">
        <f t="shared" si="1"/>
        <v>0</v>
      </c>
    </row>
    <row r="19" spans="1:29" ht="33" customHeight="1" x14ac:dyDescent="0.2">
      <c r="A19" s="113">
        <v>9</v>
      </c>
      <c r="B19" s="308"/>
      <c r="C19" s="309"/>
      <c r="D19" s="85"/>
      <c r="E19" s="127"/>
      <c r="F19" s="127"/>
      <c r="G19" s="85"/>
      <c r="H19" s="85"/>
      <c r="I19" s="90">
        <f t="shared" si="3"/>
        <v>0</v>
      </c>
      <c r="J19" s="115">
        <f t="shared" si="4"/>
        <v>0</v>
      </c>
      <c r="K19" s="159"/>
      <c r="L19" s="160"/>
      <c r="M19" s="160"/>
      <c r="N19" s="161"/>
      <c r="O19" s="160"/>
      <c r="P19" s="160"/>
      <c r="Q19" s="160"/>
      <c r="R19" s="160"/>
      <c r="S19" s="56">
        <f t="shared" si="5"/>
        <v>0</v>
      </c>
      <c r="T19" s="80">
        <f t="shared" si="6"/>
        <v>0</v>
      </c>
      <c r="U19" s="104">
        <f t="shared" si="7"/>
        <v>0</v>
      </c>
      <c r="V19" s="131">
        <f t="shared" si="8"/>
        <v>0</v>
      </c>
      <c r="W19" s="131">
        <f t="shared" si="9"/>
        <v>0</v>
      </c>
      <c r="X19" s="131"/>
      <c r="Y19" s="131">
        <f t="shared" si="10"/>
        <v>0</v>
      </c>
      <c r="Z19" s="132">
        <f t="shared" si="1"/>
        <v>0</v>
      </c>
    </row>
    <row r="20" spans="1:29" ht="33" customHeight="1" x14ac:dyDescent="0.25">
      <c r="A20" s="113">
        <v>10</v>
      </c>
      <c r="B20" s="308"/>
      <c r="C20" s="309"/>
      <c r="D20" s="85"/>
      <c r="E20" s="127"/>
      <c r="F20" s="127"/>
      <c r="G20" s="85"/>
      <c r="H20" s="85"/>
      <c r="I20" s="90">
        <f t="shared" si="3"/>
        <v>0</v>
      </c>
      <c r="J20" s="115">
        <f t="shared" si="4"/>
        <v>0</v>
      </c>
      <c r="K20" s="159"/>
      <c r="L20" s="160"/>
      <c r="M20" s="160"/>
      <c r="N20" s="161"/>
      <c r="O20" s="160"/>
      <c r="P20" s="160"/>
      <c r="Q20" s="160"/>
      <c r="R20" s="160"/>
      <c r="S20" s="56">
        <f t="shared" si="5"/>
        <v>0</v>
      </c>
      <c r="T20" s="80">
        <f t="shared" si="6"/>
        <v>0</v>
      </c>
      <c r="U20" s="104">
        <f t="shared" si="7"/>
        <v>0</v>
      </c>
      <c r="V20" s="131">
        <f t="shared" si="8"/>
        <v>0</v>
      </c>
      <c r="W20" s="131">
        <f t="shared" si="9"/>
        <v>0</v>
      </c>
      <c r="X20" s="131"/>
      <c r="Y20" s="131">
        <f t="shared" si="10"/>
        <v>0</v>
      </c>
      <c r="Z20" s="132">
        <f t="shared" si="1"/>
        <v>0</v>
      </c>
    </row>
    <row r="21" spans="1:29" ht="33" customHeight="1" x14ac:dyDescent="0.25">
      <c r="A21" s="113">
        <v>11</v>
      </c>
      <c r="B21" s="140"/>
      <c r="C21" s="141"/>
      <c r="D21" s="85"/>
      <c r="E21" s="127"/>
      <c r="F21" s="127"/>
      <c r="G21" s="85"/>
      <c r="H21" s="85"/>
      <c r="I21" s="90">
        <f t="shared" si="3"/>
        <v>0</v>
      </c>
      <c r="J21" s="115">
        <f t="shared" si="4"/>
        <v>0</v>
      </c>
      <c r="K21" s="159"/>
      <c r="L21" s="160"/>
      <c r="M21" s="160"/>
      <c r="N21" s="161"/>
      <c r="O21" s="160"/>
      <c r="P21" s="160"/>
      <c r="Q21" s="160"/>
      <c r="R21" s="160"/>
      <c r="S21" s="56">
        <f t="shared" si="5"/>
        <v>0</v>
      </c>
      <c r="T21" s="80">
        <f t="shared" si="6"/>
        <v>0</v>
      </c>
      <c r="U21" s="104">
        <f t="shared" si="7"/>
        <v>0</v>
      </c>
      <c r="V21" s="131">
        <f t="shared" si="8"/>
        <v>0</v>
      </c>
      <c r="W21" s="131">
        <f t="shared" si="9"/>
        <v>0</v>
      </c>
      <c r="X21" s="131"/>
      <c r="Y21" s="131">
        <f t="shared" si="10"/>
        <v>0</v>
      </c>
      <c r="Z21" s="132">
        <f t="shared" si="1"/>
        <v>0</v>
      </c>
    </row>
    <row r="22" spans="1:29" ht="33" customHeight="1" x14ac:dyDescent="0.25">
      <c r="A22" s="113">
        <v>12</v>
      </c>
      <c r="B22" s="140"/>
      <c r="C22" s="141"/>
      <c r="D22" s="85"/>
      <c r="E22" s="127"/>
      <c r="F22" s="127"/>
      <c r="G22" s="85"/>
      <c r="H22" s="85"/>
      <c r="I22" s="90">
        <f t="shared" si="3"/>
        <v>0</v>
      </c>
      <c r="J22" s="115">
        <f t="shared" si="4"/>
        <v>0</v>
      </c>
      <c r="K22" s="159"/>
      <c r="L22" s="160"/>
      <c r="M22" s="160"/>
      <c r="N22" s="161"/>
      <c r="O22" s="160"/>
      <c r="P22" s="160"/>
      <c r="Q22" s="160"/>
      <c r="R22" s="160"/>
      <c r="S22" s="56">
        <f t="shared" si="5"/>
        <v>0</v>
      </c>
      <c r="T22" s="80">
        <f t="shared" si="6"/>
        <v>0</v>
      </c>
      <c r="U22" s="104">
        <f t="shared" si="7"/>
        <v>0</v>
      </c>
      <c r="V22" s="131">
        <f t="shared" si="8"/>
        <v>0</v>
      </c>
      <c r="W22" s="131">
        <f t="shared" si="9"/>
        <v>0</v>
      </c>
      <c r="X22" s="131"/>
      <c r="Y22" s="131">
        <f t="shared" si="10"/>
        <v>0</v>
      </c>
      <c r="Z22" s="132">
        <f t="shared" si="1"/>
        <v>0</v>
      </c>
    </row>
    <row r="23" spans="1:29" ht="33" customHeight="1" x14ac:dyDescent="0.25">
      <c r="A23" s="113">
        <v>13</v>
      </c>
      <c r="B23" s="140"/>
      <c r="C23" s="141"/>
      <c r="D23" s="85"/>
      <c r="E23" s="127"/>
      <c r="F23" s="127"/>
      <c r="G23" s="85"/>
      <c r="H23" s="85"/>
      <c r="I23" s="90">
        <f t="shared" si="3"/>
        <v>0</v>
      </c>
      <c r="J23" s="115">
        <f t="shared" si="4"/>
        <v>0</v>
      </c>
      <c r="K23" s="159"/>
      <c r="L23" s="160"/>
      <c r="M23" s="160"/>
      <c r="N23" s="161"/>
      <c r="O23" s="160"/>
      <c r="P23" s="160"/>
      <c r="Q23" s="160"/>
      <c r="R23" s="160"/>
      <c r="S23" s="56">
        <f t="shared" si="5"/>
        <v>0</v>
      </c>
      <c r="T23" s="80">
        <f t="shared" si="6"/>
        <v>0</v>
      </c>
      <c r="U23" s="104">
        <f t="shared" si="7"/>
        <v>0</v>
      </c>
      <c r="V23" s="131">
        <f t="shared" si="8"/>
        <v>0</v>
      </c>
      <c r="W23" s="131">
        <f t="shared" si="9"/>
        <v>0</v>
      </c>
      <c r="X23" s="131"/>
      <c r="Y23" s="131">
        <f t="shared" si="10"/>
        <v>0</v>
      </c>
      <c r="Z23" s="132">
        <f t="shared" si="1"/>
        <v>0</v>
      </c>
    </row>
    <row r="24" spans="1:29" ht="33" customHeight="1" x14ac:dyDescent="0.25">
      <c r="A24" s="113">
        <v>14</v>
      </c>
      <c r="B24" s="140"/>
      <c r="C24" s="141"/>
      <c r="D24" s="85"/>
      <c r="E24" s="127"/>
      <c r="F24" s="127"/>
      <c r="G24" s="85"/>
      <c r="H24" s="85"/>
      <c r="I24" s="90">
        <f t="shared" si="3"/>
        <v>0</v>
      </c>
      <c r="J24" s="115">
        <f t="shared" si="4"/>
        <v>0</v>
      </c>
      <c r="K24" s="159"/>
      <c r="L24" s="160"/>
      <c r="M24" s="160"/>
      <c r="N24" s="161"/>
      <c r="O24" s="160"/>
      <c r="P24" s="160"/>
      <c r="Q24" s="160"/>
      <c r="R24" s="160"/>
      <c r="S24" s="56">
        <f t="shared" si="5"/>
        <v>0</v>
      </c>
      <c r="T24" s="80">
        <f t="shared" si="6"/>
        <v>0</v>
      </c>
      <c r="U24" s="104">
        <f t="shared" si="7"/>
        <v>0</v>
      </c>
      <c r="V24" s="131">
        <f t="shared" si="8"/>
        <v>0</v>
      </c>
      <c r="W24" s="131">
        <f t="shared" si="9"/>
        <v>0</v>
      </c>
      <c r="X24" s="131"/>
      <c r="Y24" s="131">
        <f t="shared" si="10"/>
        <v>0</v>
      </c>
      <c r="Z24" s="132">
        <f t="shared" si="1"/>
        <v>0</v>
      </c>
    </row>
    <row r="25" spans="1:29" ht="33" customHeight="1" x14ac:dyDescent="0.25">
      <c r="A25" s="113">
        <v>15</v>
      </c>
      <c r="B25" s="237"/>
      <c r="C25" s="238"/>
      <c r="D25" s="85"/>
      <c r="E25" s="127"/>
      <c r="F25" s="127"/>
      <c r="G25" s="86"/>
      <c r="H25" s="86"/>
      <c r="I25" s="90">
        <f t="shared" si="3"/>
        <v>0</v>
      </c>
      <c r="J25" s="115">
        <f t="shared" si="4"/>
        <v>0</v>
      </c>
      <c r="K25" s="159"/>
      <c r="L25" s="160"/>
      <c r="M25" s="160"/>
      <c r="N25" s="161"/>
      <c r="O25" s="160"/>
      <c r="P25" s="160"/>
      <c r="Q25" s="160"/>
      <c r="R25" s="160"/>
      <c r="S25" s="56">
        <f t="shared" si="5"/>
        <v>0</v>
      </c>
      <c r="T25" s="80">
        <f t="shared" si="6"/>
        <v>0</v>
      </c>
      <c r="U25" s="104">
        <f t="shared" si="7"/>
        <v>0</v>
      </c>
      <c r="V25" s="131">
        <f t="shared" si="8"/>
        <v>0</v>
      </c>
      <c r="W25" s="131">
        <f t="shared" si="9"/>
        <v>0</v>
      </c>
      <c r="X25" s="131"/>
      <c r="Y25" s="131">
        <f t="shared" si="10"/>
        <v>0</v>
      </c>
      <c r="Z25" s="132">
        <f t="shared" si="1"/>
        <v>0</v>
      </c>
    </row>
    <row r="26" spans="1:29" ht="33" customHeight="1" x14ac:dyDescent="0.25">
      <c r="A26" s="113">
        <v>16</v>
      </c>
      <c r="B26" s="140"/>
      <c r="C26" s="141"/>
      <c r="D26" s="85"/>
      <c r="E26" s="127"/>
      <c r="F26" s="127"/>
      <c r="G26" s="86"/>
      <c r="H26" s="86"/>
      <c r="I26" s="90">
        <f t="shared" ref="I26:I27" si="11">+G26-H26</f>
        <v>0</v>
      </c>
      <c r="J26" s="115">
        <f t="shared" ref="J26:J27" si="12">+I26-Y26</f>
        <v>0</v>
      </c>
      <c r="K26" s="159"/>
      <c r="L26" s="160"/>
      <c r="M26" s="160"/>
      <c r="N26" s="161"/>
      <c r="O26" s="160"/>
      <c r="P26" s="160"/>
      <c r="Q26" s="160"/>
      <c r="R26" s="160"/>
      <c r="S26" s="56">
        <f t="shared" ref="S26:S27" si="13">+L26+M26+N26+O26+P26+R26+Q26+K26</f>
        <v>0</v>
      </c>
      <c r="T26" s="80">
        <f t="shared" ref="T26:T27" si="14">+M26+N26+O26+P26+Q26+R26</f>
        <v>0</v>
      </c>
      <c r="U26" s="104">
        <f t="shared" ref="U26:U27" si="15">+J26-S26</f>
        <v>0</v>
      </c>
      <c r="V26" s="131">
        <f t="shared" ref="V26:V27" si="16">+E26*70</f>
        <v>0</v>
      </c>
      <c r="W26" s="131">
        <f t="shared" ref="W26:W27" si="17">+E26*30</f>
        <v>0</v>
      </c>
      <c r="X26" s="131"/>
      <c r="Y26" s="131">
        <f t="shared" ref="Y26:Y27" si="18">+V26+W26+X26</f>
        <v>0</v>
      </c>
      <c r="Z26" s="132">
        <f t="shared" ref="Z26:Z27" si="19">+J26+Y26</f>
        <v>0</v>
      </c>
    </row>
    <row r="27" spans="1:29" ht="33" customHeight="1" x14ac:dyDescent="0.25">
      <c r="A27" s="113">
        <v>17</v>
      </c>
      <c r="B27" s="140"/>
      <c r="C27" s="141"/>
      <c r="D27" s="85"/>
      <c r="E27" s="127"/>
      <c r="F27" s="127"/>
      <c r="G27" s="86"/>
      <c r="H27" s="86"/>
      <c r="I27" s="90">
        <f t="shared" si="11"/>
        <v>0</v>
      </c>
      <c r="J27" s="115">
        <f t="shared" si="12"/>
        <v>0</v>
      </c>
      <c r="K27" s="159"/>
      <c r="L27" s="160"/>
      <c r="M27" s="160"/>
      <c r="N27" s="161"/>
      <c r="O27" s="160"/>
      <c r="P27" s="160"/>
      <c r="Q27" s="160"/>
      <c r="R27" s="160"/>
      <c r="S27" s="56">
        <f t="shared" si="13"/>
        <v>0</v>
      </c>
      <c r="T27" s="80">
        <f t="shared" si="14"/>
        <v>0</v>
      </c>
      <c r="U27" s="104">
        <f t="shared" si="15"/>
        <v>0</v>
      </c>
      <c r="V27" s="131">
        <f t="shared" si="16"/>
        <v>0</v>
      </c>
      <c r="W27" s="131">
        <f t="shared" si="17"/>
        <v>0</v>
      </c>
      <c r="X27" s="131"/>
      <c r="Y27" s="131">
        <f t="shared" si="18"/>
        <v>0</v>
      </c>
      <c r="Z27" s="132">
        <f t="shared" si="19"/>
        <v>0</v>
      </c>
    </row>
    <row r="28" spans="1:29" ht="33" customHeight="1" x14ac:dyDescent="0.25">
      <c r="A28" s="113">
        <v>18</v>
      </c>
      <c r="B28" s="140"/>
      <c r="C28" s="141"/>
      <c r="D28" s="85"/>
      <c r="E28" s="127"/>
      <c r="F28" s="127"/>
      <c r="G28" s="86"/>
      <c r="H28" s="86"/>
      <c r="I28" s="90">
        <f t="shared" si="3"/>
        <v>0</v>
      </c>
      <c r="J28" s="115">
        <f t="shared" si="4"/>
        <v>0</v>
      </c>
      <c r="K28" s="159"/>
      <c r="L28" s="160"/>
      <c r="M28" s="160"/>
      <c r="N28" s="161"/>
      <c r="O28" s="160"/>
      <c r="P28" s="160"/>
      <c r="Q28" s="160"/>
      <c r="R28" s="160"/>
      <c r="S28" s="56">
        <f t="shared" si="5"/>
        <v>0</v>
      </c>
      <c r="T28" s="80">
        <f t="shared" si="6"/>
        <v>0</v>
      </c>
      <c r="U28" s="104">
        <f t="shared" si="7"/>
        <v>0</v>
      </c>
      <c r="V28" s="131">
        <f t="shared" si="8"/>
        <v>0</v>
      </c>
      <c r="W28" s="131">
        <f t="shared" si="9"/>
        <v>0</v>
      </c>
      <c r="X28" s="131"/>
      <c r="Y28" s="131">
        <f t="shared" si="10"/>
        <v>0</v>
      </c>
      <c r="Z28" s="132">
        <f t="shared" si="1"/>
        <v>0</v>
      </c>
    </row>
    <row r="29" spans="1:29" ht="33" customHeight="1" x14ac:dyDescent="0.25">
      <c r="A29" s="113">
        <v>19</v>
      </c>
      <c r="B29" s="286"/>
      <c r="C29" s="287"/>
      <c r="D29" s="85"/>
      <c r="E29" s="127"/>
      <c r="F29" s="127"/>
      <c r="G29" s="86"/>
      <c r="H29" s="86"/>
      <c r="I29" s="90">
        <f t="shared" ref="I29" si="20">+G29-H29</f>
        <v>0</v>
      </c>
      <c r="J29" s="115">
        <f t="shared" ref="J29" si="21">+I29-Y29</f>
        <v>0</v>
      </c>
      <c r="K29" s="162"/>
      <c r="L29" s="161"/>
      <c r="M29" s="161"/>
      <c r="N29" s="163"/>
      <c r="O29" s="161"/>
      <c r="P29" s="161"/>
      <c r="Q29" s="161"/>
      <c r="R29" s="161"/>
      <c r="S29" s="55">
        <f t="shared" si="2"/>
        <v>0</v>
      </c>
      <c r="T29" s="80">
        <f t="shared" ref="T29" si="22">+M29+N29+O29+P29+Q29+R29</f>
        <v>0</v>
      </c>
      <c r="U29" s="104">
        <f t="shared" si="0"/>
        <v>0</v>
      </c>
      <c r="V29" s="131">
        <f t="shared" ref="V29" si="23">+E29*70</f>
        <v>0</v>
      </c>
      <c r="W29" s="131">
        <f t="shared" ref="W29" si="24">+E29*30</f>
        <v>0</v>
      </c>
      <c r="X29" s="131"/>
      <c r="Y29" s="131">
        <f t="shared" si="10"/>
        <v>0</v>
      </c>
      <c r="Z29" s="132">
        <f t="shared" si="1"/>
        <v>0</v>
      </c>
    </row>
    <row r="30" spans="1:29" ht="33" customHeight="1" thickBot="1" x14ac:dyDescent="0.3">
      <c r="A30" s="113">
        <v>20</v>
      </c>
      <c r="B30" s="224"/>
      <c r="C30" s="225"/>
      <c r="D30" s="87"/>
      <c r="E30" s="128"/>
      <c r="F30" s="128"/>
      <c r="G30" s="87"/>
      <c r="H30" s="87"/>
      <c r="I30" s="91">
        <f>+G30-H30</f>
        <v>0</v>
      </c>
      <c r="J30" s="116">
        <f>+I30-Y30</f>
        <v>0</v>
      </c>
      <c r="K30" s="164"/>
      <c r="L30" s="165"/>
      <c r="M30" s="166"/>
      <c r="N30" s="166"/>
      <c r="O30" s="163"/>
      <c r="P30" s="165"/>
      <c r="Q30" s="165"/>
      <c r="R30" s="165"/>
      <c r="S30" s="64">
        <f t="shared" si="2"/>
        <v>0</v>
      </c>
      <c r="T30" s="81">
        <f>+M30+N30+O30+P30+Q30+R30</f>
        <v>0</v>
      </c>
      <c r="U30" s="105">
        <f t="shared" si="0"/>
        <v>0</v>
      </c>
      <c r="V30" s="133">
        <f>+E30*70</f>
        <v>0</v>
      </c>
      <c r="W30" s="133">
        <f>+E30*30</f>
        <v>0</v>
      </c>
      <c r="X30" s="133"/>
      <c r="Y30" s="133">
        <f>+V30+W30+X30</f>
        <v>0</v>
      </c>
      <c r="Z30" s="134">
        <f t="shared" si="1"/>
        <v>0</v>
      </c>
    </row>
    <row r="31" spans="1:29" ht="27" customHeight="1" thickTop="1" thickBot="1" x14ac:dyDescent="0.3">
      <c r="A31" s="66"/>
      <c r="B31" s="15"/>
      <c r="C31" s="283" t="s">
        <v>37</v>
      </c>
      <c r="D31" s="284"/>
      <c r="E31" s="284"/>
      <c r="F31" s="285"/>
      <c r="G31" s="32">
        <f t="shared" ref="G31:S31" si="25">SUM(G11:G30)</f>
        <v>0</v>
      </c>
      <c r="H31" s="32">
        <f t="shared" si="25"/>
        <v>0</v>
      </c>
      <c r="I31" s="92">
        <f t="shared" si="25"/>
        <v>0</v>
      </c>
      <c r="J31" s="33">
        <f t="shared" si="25"/>
        <v>0</v>
      </c>
      <c r="K31" s="146">
        <f t="shared" si="25"/>
        <v>0</v>
      </c>
      <c r="L31" s="147">
        <f t="shared" si="25"/>
        <v>0</v>
      </c>
      <c r="M31" s="148">
        <f t="shared" si="25"/>
        <v>0</v>
      </c>
      <c r="N31" s="149">
        <f t="shared" si="25"/>
        <v>0</v>
      </c>
      <c r="O31" s="148">
        <f t="shared" si="25"/>
        <v>0</v>
      </c>
      <c r="P31" s="148">
        <f t="shared" si="25"/>
        <v>0</v>
      </c>
      <c r="Q31" s="148">
        <f t="shared" si="25"/>
        <v>0</v>
      </c>
      <c r="R31" s="148">
        <f t="shared" si="25"/>
        <v>0</v>
      </c>
      <c r="S31" s="46">
        <f t="shared" si="25"/>
        <v>0</v>
      </c>
      <c r="T31" s="47">
        <f>+S31-K31-L31</f>
        <v>0</v>
      </c>
      <c r="U31" s="273">
        <f t="shared" ref="U31" si="26">SUM(U1:U30)</f>
        <v>0</v>
      </c>
      <c r="V31" s="135">
        <f t="shared" ref="V31:Z31" si="27">SUM(V11:V30)</f>
        <v>0</v>
      </c>
      <c r="W31" s="135">
        <f t="shared" si="27"/>
        <v>0</v>
      </c>
      <c r="X31" s="135">
        <f t="shared" si="27"/>
        <v>0</v>
      </c>
      <c r="Y31" s="135">
        <f t="shared" si="27"/>
        <v>0</v>
      </c>
      <c r="Z31" s="136">
        <f t="shared" si="27"/>
        <v>0</v>
      </c>
    </row>
    <row r="32" spans="1:29" ht="31.5" customHeight="1" thickBot="1" x14ac:dyDescent="0.3">
      <c r="A32" s="2"/>
      <c r="B32" s="3"/>
      <c r="C32" s="3"/>
      <c r="D32" s="264" t="s">
        <v>32</v>
      </c>
      <c r="E32" s="265"/>
      <c r="F32" s="265"/>
      <c r="G32" s="266"/>
      <c r="H32" s="110"/>
      <c r="I32" s="111">
        <f>+I31</f>
        <v>0</v>
      </c>
      <c r="J32" s="117">
        <f>+J31</f>
        <v>0</v>
      </c>
      <c r="K32" s="167"/>
      <c r="L32" s="168"/>
      <c r="M32" s="169"/>
      <c r="N32" s="169"/>
      <c r="O32" s="169"/>
      <c r="P32" s="169"/>
      <c r="Q32" s="169"/>
      <c r="R32" s="169"/>
      <c r="S32" s="27">
        <f t="shared" ref="S32" si="28">+L32+M32+N32+O32+P32+R32+Q32+K32</f>
        <v>0</v>
      </c>
      <c r="T32" s="28">
        <f>+S32-K32-L32</f>
        <v>0</v>
      </c>
      <c r="U32" s="274"/>
      <c r="V32" s="137">
        <f>+V31</f>
        <v>0</v>
      </c>
      <c r="W32" s="137">
        <f>+W31</f>
        <v>0</v>
      </c>
      <c r="X32" s="137">
        <v>0</v>
      </c>
      <c r="Y32" s="137">
        <f>+Y31</f>
        <v>0</v>
      </c>
      <c r="Z32" s="138">
        <f>+Y32+S32</f>
        <v>0</v>
      </c>
      <c r="AA32" s="5"/>
      <c r="AB32" s="5"/>
      <c r="AC32" s="5"/>
    </row>
    <row r="33" spans="1:29" ht="38.25" customHeight="1" thickBot="1" x14ac:dyDescent="0.3">
      <c r="A33" s="2"/>
      <c r="B33" s="3"/>
      <c r="C33" s="3"/>
      <c r="D33" s="275" t="str">
        <f>IF(L33&lt;&gt;0,"Differenza utilizzata per effettuare la quadratura ---&gt;&gt;&gt; ","")</f>
        <v/>
      </c>
      <c r="E33" s="276"/>
      <c r="F33" s="276"/>
      <c r="G33" s="276"/>
      <c r="H33" s="276"/>
      <c r="I33" s="276"/>
      <c r="J33" s="276"/>
      <c r="K33" s="277"/>
      <c r="L33" s="281">
        <f>+L32-L31</f>
        <v>0</v>
      </c>
      <c r="M33" s="267" t="str">
        <f>IF(T31=0,"",IF(T33=0," QUADRATURA EFFETTUATA !","ALT !! - Manca quadratura !!"))</f>
        <v/>
      </c>
      <c r="N33" s="268"/>
      <c r="O33" s="268"/>
      <c r="P33" s="268"/>
      <c r="Q33" s="268"/>
      <c r="R33" s="269"/>
      <c r="S33" s="154"/>
      <c r="T33" s="155">
        <f>+J32-S32</f>
        <v>0</v>
      </c>
      <c r="U33" s="261" t="str">
        <f>IF(T33&lt;&gt;0,"&lt;&lt;&lt;---  Diminuire o Aggiungere alle SP.GENER. o PUBBL.","QUADRATURA EFFETTUATA !!!")</f>
        <v>QUADRATURA EFFETTUATA !!!</v>
      </c>
      <c r="V33" s="262"/>
      <c r="W33" s="262"/>
      <c r="X33" s="262"/>
      <c r="Y33" s="262"/>
      <c r="Z33" s="263"/>
      <c r="AA33" s="5"/>
      <c r="AB33" s="5"/>
      <c r="AC33" s="5"/>
    </row>
    <row r="34" spans="1:29" ht="31.5" customHeight="1" thickBot="1" x14ac:dyDescent="0.3">
      <c r="A34" s="2"/>
      <c r="D34" s="278"/>
      <c r="E34" s="279"/>
      <c r="F34" s="279"/>
      <c r="G34" s="279"/>
      <c r="H34" s="279"/>
      <c r="I34" s="279"/>
      <c r="J34" s="279"/>
      <c r="K34" s="280"/>
      <c r="L34" s="282"/>
      <c r="M34" s="270"/>
      <c r="N34" s="271"/>
      <c r="O34" s="271"/>
      <c r="P34" s="271"/>
      <c r="Q34" s="271"/>
      <c r="R34" s="272"/>
      <c r="S34" s="156"/>
      <c r="T34" s="157">
        <f>SUM(T11:T30)-T32</f>
        <v>0</v>
      </c>
      <c r="U34" s="67" t="str">
        <f>IF(T34=0,"  &lt;&lt;--- SPESE PERSONALE QUADRANO","     &lt;&lt;--- diff.za spese personale da ARGO")</f>
        <v xml:space="preserve">  &lt;&lt;--- SPESE PERSONALE QUADRANO</v>
      </c>
      <c r="V34" s="68"/>
      <c r="W34" s="69"/>
      <c r="X34" s="4"/>
      <c r="Y34" s="4"/>
      <c r="Z34" s="4"/>
      <c r="AA34" s="5"/>
      <c r="AB34" s="5"/>
      <c r="AC34" s="5"/>
    </row>
    <row r="35" spans="1:29" ht="35.25" customHeight="1" x14ac:dyDescent="0.25">
      <c r="A35" s="2"/>
      <c r="L35" s="4"/>
      <c r="M35" s="42"/>
      <c r="N35" s="42"/>
      <c r="O35" s="42"/>
      <c r="P35" s="42"/>
      <c r="Q35" s="42"/>
      <c r="R35" s="42"/>
      <c r="S35" s="4"/>
      <c r="U35" s="4"/>
      <c r="Y35" s="4"/>
      <c r="Z35" s="4"/>
      <c r="AA35" s="5"/>
      <c r="AB35" s="5"/>
      <c r="AC35" s="5"/>
    </row>
    <row r="36" spans="1:29" ht="27.75" customHeight="1" thickBot="1" x14ac:dyDescent="0.3">
      <c r="A36" s="10"/>
      <c r="L36" s="4"/>
      <c r="M36" s="43"/>
      <c r="N36" s="43"/>
      <c r="O36" s="43"/>
      <c r="P36" s="43"/>
      <c r="Q36" s="43"/>
      <c r="R36" s="43"/>
      <c r="S36" s="4"/>
      <c r="T36" s="35"/>
      <c r="U36" s="36"/>
      <c r="V36" s="37"/>
      <c r="W36" s="297"/>
      <c r="X36" s="297"/>
      <c r="Y36" s="4"/>
      <c r="Z36" s="5"/>
      <c r="AA36" s="5"/>
      <c r="AB36" s="5"/>
      <c r="AC36" s="5"/>
    </row>
    <row r="37" spans="1:29" ht="31.5" customHeight="1" thickBot="1" x14ac:dyDescent="0.3">
      <c r="A37" s="10"/>
      <c r="B37" s="288" t="s">
        <v>9</v>
      </c>
      <c r="C37" s="289"/>
      <c r="D37" s="290">
        <f>+K32</f>
        <v>0</v>
      </c>
      <c r="E37" s="291"/>
      <c r="F37" s="288" t="s">
        <v>36</v>
      </c>
      <c r="G37" s="294"/>
      <c r="H37" s="294"/>
      <c r="I37" s="289"/>
      <c r="J37" s="292">
        <f>+L32</f>
        <v>0</v>
      </c>
      <c r="K37" s="293"/>
      <c r="L37" s="4"/>
      <c r="M37" s="44"/>
      <c r="N37" s="44"/>
      <c r="O37" s="44"/>
      <c r="P37" s="44"/>
      <c r="Q37" s="44"/>
      <c r="R37" s="44"/>
      <c r="S37" s="4"/>
      <c r="T37" s="38"/>
      <c r="U37" s="39"/>
      <c r="V37" s="40"/>
      <c r="W37" s="301"/>
      <c r="X37" s="301"/>
      <c r="Y37" s="4"/>
      <c r="Z37" s="5"/>
      <c r="AA37" s="5"/>
      <c r="AB37" s="5"/>
      <c r="AC37" s="5"/>
    </row>
    <row r="38" spans="1:29" ht="32.65" customHeight="1" thickBot="1" x14ac:dyDescent="0.3">
      <c r="A38" s="10"/>
      <c r="B38" s="119" t="s">
        <v>21</v>
      </c>
      <c r="C38" s="120" t="s">
        <v>41</v>
      </c>
      <c r="D38" s="295" t="s">
        <v>38</v>
      </c>
      <c r="E38" s="296"/>
      <c r="F38" s="304" t="s">
        <v>21</v>
      </c>
      <c r="G38" s="305"/>
      <c r="H38" s="230" t="s">
        <v>41</v>
      </c>
      <c r="I38" s="230"/>
      <c r="J38" s="231" t="s">
        <v>38</v>
      </c>
      <c r="K38" s="232"/>
      <c r="L38" s="4"/>
      <c r="M38" s="9"/>
      <c r="N38" s="8"/>
      <c r="O38" s="8"/>
      <c r="P38" s="8"/>
      <c r="Q38" s="8"/>
      <c r="R38" s="8"/>
      <c r="S38" s="9"/>
      <c r="T38" s="38"/>
      <c r="U38" s="39"/>
      <c r="V38" s="40"/>
      <c r="W38" s="301"/>
      <c r="X38" s="301"/>
      <c r="Y38" s="4"/>
      <c r="Z38" s="5"/>
      <c r="AA38" s="5"/>
      <c r="AB38" s="5"/>
      <c r="AC38" s="5"/>
    </row>
    <row r="39" spans="1:29" ht="19.5" customHeight="1" x14ac:dyDescent="0.25">
      <c r="A39" s="11"/>
      <c r="B39" s="23"/>
      <c r="C39" s="24"/>
      <c r="D39" s="298"/>
      <c r="E39" s="299"/>
      <c r="F39" s="306"/>
      <c r="G39" s="307"/>
      <c r="H39" s="300"/>
      <c r="I39" s="300"/>
      <c r="J39" s="302"/>
      <c r="K39" s="303"/>
      <c r="L39" s="4"/>
      <c r="M39" s="34"/>
      <c r="N39" s="34"/>
      <c r="O39" s="34"/>
      <c r="P39" s="34"/>
      <c r="Q39" s="34"/>
      <c r="R39" s="34"/>
      <c r="S39" s="9"/>
      <c r="T39" s="38"/>
      <c r="U39" s="39"/>
      <c r="V39" s="40"/>
      <c r="W39" s="301"/>
      <c r="X39" s="301"/>
      <c r="Y39" s="4"/>
      <c r="Z39" s="5"/>
      <c r="AA39" s="5"/>
      <c r="AB39" s="5"/>
      <c r="AC39" s="5"/>
    </row>
    <row r="40" spans="1:29" ht="19.5" customHeight="1" x14ac:dyDescent="0.25">
      <c r="A40" s="11"/>
      <c r="B40" s="23"/>
      <c r="C40" s="24"/>
      <c r="D40" s="142"/>
      <c r="E40" s="143"/>
      <c r="F40" s="95"/>
      <c r="G40" s="139"/>
      <c r="H40" s="101"/>
      <c r="I40" s="118"/>
      <c r="J40" s="144"/>
      <c r="K40" s="145"/>
      <c r="L40" s="4"/>
      <c r="M40" s="34"/>
      <c r="N40" s="34"/>
      <c r="O40" s="34"/>
      <c r="P40" s="34"/>
      <c r="Q40" s="34"/>
      <c r="R40" s="34"/>
      <c r="S40" s="9"/>
      <c r="T40" s="38"/>
      <c r="U40" s="39"/>
      <c r="V40" s="40"/>
      <c r="W40" s="102"/>
      <c r="X40" s="102"/>
      <c r="Y40" s="4"/>
      <c r="Z40" s="5"/>
      <c r="AA40" s="5"/>
      <c r="AB40" s="5"/>
      <c r="AC40" s="5"/>
    </row>
    <row r="41" spans="1:29" ht="19.5" customHeight="1" x14ac:dyDescent="0.25">
      <c r="A41" s="11"/>
      <c r="B41" s="23"/>
      <c r="C41" s="24"/>
      <c r="D41" s="142"/>
      <c r="E41" s="143"/>
      <c r="F41" s="99"/>
      <c r="G41" s="100"/>
      <c r="H41" s="101"/>
      <c r="I41" s="118"/>
      <c r="J41" s="144"/>
      <c r="K41" s="145"/>
      <c r="L41" s="4"/>
      <c r="M41" s="34"/>
      <c r="N41" s="34"/>
      <c r="O41" s="34"/>
      <c r="P41" s="34"/>
      <c r="Q41" s="34"/>
      <c r="R41" s="34"/>
      <c r="S41" s="9"/>
      <c r="T41" s="38"/>
      <c r="U41" s="39"/>
      <c r="V41" s="40"/>
      <c r="W41" s="102"/>
      <c r="X41" s="102"/>
      <c r="Y41" s="4"/>
      <c r="Z41" s="5"/>
      <c r="AA41" s="5"/>
      <c r="AB41" s="5"/>
      <c r="AC41" s="5"/>
    </row>
    <row r="42" spans="1:29" ht="22.5" customHeight="1" x14ac:dyDescent="0.25">
      <c r="A42" s="12"/>
      <c r="B42" s="25"/>
      <c r="C42" s="26"/>
      <c r="D42" s="106"/>
      <c r="E42" s="107"/>
      <c r="F42" s="95"/>
      <c r="G42" s="139"/>
      <c r="H42" s="211"/>
      <c r="I42" s="212"/>
      <c r="J42" s="108"/>
      <c r="K42" s="109"/>
      <c r="L42" s="7"/>
      <c r="M42" s="34"/>
      <c r="N42" s="34"/>
      <c r="O42" s="34"/>
      <c r="P42" s="34"/>
      <c r="Q42" s="34"/>
      <c r="R42" s="34"/>
      <c r="S42" s="9"/>
      <c r="T42" s="38"/>
      <c r="U42" s="39"/>
      <c r="V42" s="40"/>
      <c r="W42" s="301"/>
      <c r="X42" s="301"/>
      <c r="Y42" s="4"/>
      <c r="Z42" s="5"/>
      <c r="AA42" s="5"/>
      <c r="AB42" s="5"/>
      <c r="AC42" s="5"/>
    </row>
    <row r="43" spans="1:29" ht="22.5" customHeight="1" x14ac:dyDescent="0.25">
      <c r="A43" s="12"/>
      <c r="B43" s="25"/>
      <c r="C43" s="26"/>
      <c r="D43" s="106"/>
      <c r="E43" s="107"/>
      <c r="F43" s="95"/>
      <c r="G43" s="139"/>
      <c r="H43" s="211"/>
      <c r="I43" s="212"/>
      <c r="J43" s="108"/>
      <c r="K43" s="109"/>
      <c r="L43" s="7"/>
      <c r="M43" s="34"/>
      <c r="N43" s="34"/>
      <c r="O43" s="34"/>
      <c r="P43" s="34"/>
      <c r="Q43" s="34"/>
      <c r="R43" s="34"/>
      <c r="S43" s="9"/>
      <c r="T43" s="38"/>
      <c r="U43" s="39"/>
      <c r="V43" s="40"/>
      <c r="W43" s="70"/>
      <c r="X43" s="70"/>
      <c r="Y43" s="4"/>
      <c r="Z43" s="5"/>
      <c r="AA43" s="5"/>
      <c r="AB43" s="5"/>
      <c r="AC43" s="5"/>
    </row>
    <row r="44" spans="1:29" ht="22.5" customHeight="1" x14ac:dyDescent="0.25">
      <c r="A44" s="10"/>
      <c r="B44" s="25"/>
      <c r="C44" s="26"/>
      <c r="D44" s="106"/>
      <c r="E44" s="107"/>
      <c r="F44" s="95"/>
      <c r="G44" s="139"/>
      <c r="H44" s="211"/>
      <c r="I44" s="212"/>
      <c r="J44" s="108"/>
      <c r="K44" s="109"/>
      <c r="L44" s="4"/>
      <c r="M44" s="34"/>
      <c r="N44" s="34"/>
      <c r="O44" s="34"/>
      <c r="P44" s="34"/>
      <c r="Q44" s="34"/>
      <c r="R44" s="34"/>
      <c r="S44" s="9"/>
      <c r="T44" s="38"/>
      <c r="U44" s="39"/>
      <c r="V44" s="40"/>
      <c r="W44" s="301"/>
      <c r="X44" s="301"/>
      <c r="Y44" s="4"/>
      <c r="Z44" s="4"/>
      <c r="AA44" s="5"/>
      <c r="AB44" s="5"/>
      <c r="AC44" s="5"/>
    </row>
    <row r="45" spans="1:29" ht="29.25" customHeight="1" thickBot="1" x14ac:dyDescent="0.3">
      <c r="A45" s="13"/>
      <c r="B45" s="121" t="s">
        <v>22</v>
      </c>
      <c r="C45" s="122"/>
      <c r="D45" s="209">
        <f>SUM(D39:E44)</f>
        <v>0</v>
      </c>
      <c r="E45" s="210"/>
      <c r="F45" s="96" t="s">
        <v>22</v>
      </c>
      <c r="G45" s="97"/>
      <c r="H45" s="97"/>
      <c r="I45" s="98"/>
      <c r="J45" s="209">
        <f>SUM(J39:K44)</f>
        <v>0</v>
      </c>
      <c r="K45" s="210"/>
      <c r="M45" s="9"/>
      <c r="N45" s="9"/>
      <c r="O45" s="9"/>
      <c r="P45" s="41"/>
      <c r="Q45" s="41"/>
      <c r="R45" s="8"/>
      <c r="S45" s="41"/>
      <c r="T45" s="41"/>
      <c r="U45" s="41"/>
      <c r="V45" s="41"/>
      <c r="W45" s="41"/>
      <c r="X45" s="41"/>
    </row>
    <row r="46" spans="1:29" ht="31.9" customHeight="1" thickTop="1" thickBot="1" x14ac:dyDescent="0.3">
      <c r="B46" s="240" t="s">
        <v>31</v>
      </c>
      <c r="C46" s="240"/>
      <c r="D46" s="241">
        <f>+D37-D45</f>
        <v>0</v>
      </c>
      <c r="E46" s="241"/>
      <c r="F46" s="240" t="s">
        <v>31</v>
      </c>
      <c r="G46" s="240"/>
      <c r="H46" s="240"/>
      <c r="I46" s="240"/>
      <c r="J46" s="241">
        <f>+J37-J45</f>
        <v>0</v>
      </c>
      <c r="K46" s="241"/>
      <c r="M46" s="4"/>
      <c r="N46" s="4"/>
      <c r="O46" s="4"/>
      <c r="P46" s="5"/>
      <c r="R46" s="6"/>
    </row>
    <row r="47" spans="1:29" ht="36" customHeight="1" thickTop="1" thickBot="1" x14ac:dyDescent="0.3">
      <c r="B47" s="239" t="str">
        <f>IF(D45&lt;&gt;K32,"RESTI NON UTILIZZATI - Controlla DETTAGLIO Spese!!!","")</f>
        <v/>
      </c>
      <c r="C47" s="239"/>
      <c r="D47" s="239"/>
      <c r="E47" s="239"/>
      <c r="F47" s="239" t="str">
        <f>IF($J$45&lt;&gt;L32,"RESTI NON UTILIZZATI - Controlla DETTAGLIO Spese!!!","")</f>
        <v/>
      </c>
      <c r="G47" s="239"/>
      <c r="H47" s="239"/>
      <c r="I47" s="239"/>
      <c r="J47" s="239"/>
      <c r="K47" s="239"/>
      <c r="M47" s="5"/>
      <c r="N47" s="5"/>
      <c r="O47" s="5"/>
      <c r="P47" s="8"/>
      <c r="Q47" s="14"/>
      <c r="R47" s="4"/>
    </row>
    <row r="48" spans="1:29" ht="15.75" thickTop="1" x14ac:dyDescent="0.25">
      <c r="Q48" s="8"/>
      <c r="R48" s="6"/>
    </row>
  </sheetData>
  <sheetProtection algorithmName="SHA-512" hashValue="0WUvBPc9bp0U52GjXZWYhDRm/7Rao28MWnKQe5S4E97YFCNj/jDICXrXL6ib6WLC758Ob9Oi6BNqLqsWN53Wlg==" saltValue="xb5GnC2gvTl+h9m6ybH/Qw==" spinCount="100000" sheet="1" objects="1" scenarios="1"/>
  <sortState ref="B11:Y30">
    <sortCondition ref="B11:B30"/>
  </sortState>
  <mergeCells count="62">
    <mergeCell ref="B19:C19"/>
    <mergeCell ref="B20:C20"/>
    <mergeCell ref="B13:C13"/>
    <mergeCell ref="B14:C14"/>
    <mergeCell ref="B15:C15"/>
    <mergeCell ref="B16:C16"/>
    <mergeCell ref="B18:C18"/>
    <mergeCell ref="B17:C17"/>
    <mergeCell ref="W44:X44"/>
    <mergeCell ref="W39:X39"/>
    <mergeCell ref="W42:X42"/>
    <mergeCell ref="J39:K39"/>
    <mergeCell ref="F38:G38"/>
    <mergeCell ref="F39:G39"/>
    <mergeCell ref="D38:E38"/>
    <mergeCell ref="W36:X36"/>
    <mergeCell ref="D39:E39"/>
    <mergeCell ref="H39:I39"/>
    <mergeCell ref="W37:X37"/>
    <mergeCell ref="W38:X38"/>
    <mergeCell ref="B25:C25"/>
    <mergeCell ref="B29:C29"/>
    <mergeCell ref="B37:C37"/>
    <mergeCell ref="D37:E37"/>
    <mergeCell ref="J37:K37"/>
    <mergeCell ref="F37:I37"/>
    <mergeCell ref="U33:Z33"/>
    <mergeCell ref="D32:G32"/>
    <mergeCell ref="M33:R34"/>
    <mergeCell ref="U31:U32"/>
    <mergeCell ref="D33:K34"/>
    <mergeCell ref="L33:L34"/>
    <mergeCell ref="C31:F31"/>
    <mergeCell ref="V9:Y9"/>
    <mergeCell ref="O9:P9"/>
    <mergeCell ref="W1:X2"/>
    <mergeCell ref="Y1:Y2"/>
    <mergeCell ref="J8:R8"/>
    <mergeCell ref="T1:U6"/>
    <mergeCell ref="J45:K45"/>
    <mergeCell ref="B47:E47"/>
    <mergeCell ref="F47:K47"/>
    <mergeCell ref="F46:I46"/>
    <mergeCell ref="B46:C46"/>
    <mergeCell ref="D46:E46"/>
    <mergeCell ref="J46:K46"/>
    <mergeCell ref="B2:G6"/>
    <mergeCell ref="D45:E45"/>
    <mergeCell ref="H42:I42"/>
    <mergeCell ref="H43:I43"/>
    <mergeCell ref="H44:I44"/>
    <mergeCell ref="I5:L5"/>
    <mergeCell ref="I2:K3"/>
    <mergeCell ref="I6:K6"/>
    <mergeCell ref="B30:C30"/>
    <mergeCell ref="D8:E8"/>
    <mergeCell ref="F8:G8"/>
    <mergeCell ref="H38:I38"/>
    <mergeCell ref="J38:K38"/>
    <mergeCell ref="B10:C10"/>
    <mergeCell ref="B11:C11"/>
    <mergeCell ref="B12:C12"/>
  </mergeCells>
  <pageMargins left="0.11811023622047245" right="0.11811023622047245" top="0.74803149606299213" bottom="0.74803149606299213" header="0.31496062992125984" footer="0.31496062992125984"/>
  <pageSetup paperSize="8"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 N F O R M A Z I O N I </vt:lpstr>
      <vt:lpstr>PROSPETTO</vt:lpstr>
      <vt:lpstr>PROSPETTO!Area_stampa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Diego</cp:lastModifiedBy>
  <cp:lastPrinted>2022-09-22T08:46:12Z</cp:lastPrinted>
  <dcterms:created xsi:type="dcterms:W3CDTF">2017-12-29T11:28:14Z</dcterms:created>
  <dcterms:modified xsi:type="dcterms:W3CDTF">2023-05-21T17:33:06Z</dcterms:modified>
</cp:coreProperties>
</file>