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320" activeTab="0"/>
  </bookViews>
  <sheets>
    <sheet name="Indennità di funzioni" sheetId="1" r:id="rId1"/>
    <sheet name="Tredicesima" sheetId="2" r:id="rId2"/>
    <sheet name="II Posizione" sheetId="3" r:id="rId3"/>
    <sheet name="Tabelle stipendiali" sheetId="4" r:id="rId4"/>
  </sheets>
  <definedNames>
    <definedName name="_xlnm.Print_Area" localSheetId="2">'II Posizione'!$A$1:$D$9</definedName>
    <definedName name="_xlnm.Print_Area" localSheetId="0">'Indennità di funzioni'!$A$1:$G$23</definedName>
    <definedName name="_xlnm.Print_Area" localSheetId="1">'Tredicesima'!$A$1:$G$12</definedName>
  </definedNames>
  <calcPr fullCalcOnLoad="1"/>
</workbook>
</file>

<file path=xl/comments1.xml><?xml version="1.0" encoding="utf-8"?>
<comments xmlns="http://schemas.openxmlformats.org/spreadsheetml/2006/main">
  <authors>
    <author>DSGA</author>
    <author>Diego</author>
  </authors>
  <commentList>
    <comment ref="D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E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D1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E1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D11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5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8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2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3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4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5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8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C22" authorId="0">
      <text>
        <r>
          <rPr>
            <b/>
            <sz val="9"/>
            <rFont val="Tahoma"/>
            <family val="2"/>
          </rPr>
          <t>inserire data</t>
        </r>
      </text>
    </comment>
    <comment ref="D23" authorId="1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DATO</t>
        </r>
      </text>
    </comment>
  </commentList>
</comments>
</file>

<file path=xl/comments2.xml><?xml version="1.0" encoding="utf-8"?>
<comments xmlns="http://schemas.openxmlformats.org/spreadsheetml/2006/main">
  <authors>
    <author>DSGA</author>
  </authors>
  <commentList>
    <comment ref="E3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C11" authorId="0">
      <text>
        <r>
          <rPr>
            <sz val="9"/>
            <rFont val="Tahoma"/>
            <family val="2"/>
          </rPr>
          <t>LA DATA SI INSERISCE DA INDENNITA' DI FUNZIONI</t>
        </r>
      </text>
    </comment>
    <comment ref="E4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E6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E7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C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C3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C4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C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</commentList>
</comments>
</file>

<file path=xl/comments3.xml><?xml version="1.0" encoding="utf-8"?>
<comments xmlns="http://schemas.openxmlformats.org/spreadsheetml/2006/main">
  <authors>
    <author>DSGA</author>
  </authors>
  <commentList>
    <comment ref="D4" authorId="0">
      <text>
        <r>
          <rPr>
            <sz val="9"/>
            <rFont val="Tahoma"/>
            <family val="2"/>
          </rPr>
          <t>8/12 pari a €. 1.200 art.2 comma 2
8/12 pari a €.    800 art.2 comma 1</t>
        </r>
      </text>
    </comment>
    <comment ref="D5" authorId="0">
      <text>
        <r>
          <rPr>
            <sz val="9"/>
            <rFont val="Tahoma"/>
            <family val="2"/>
          </rPr>
          <t>pari a €. 1.800 art.2 comma 2
pari a €. 1.200 art.2 comma 1</t>
        </r>
      </text>
    </comment>
    <comment ref="B8" authorId="0">
      <text>
        <r>
          <rPr>
            <sz val="9"/>
            <rFont val="Tahoma"/>
            <family val="2"/>
          </rPr>
          <t>LA DATA SI INSERISCE DA INDENNITA' DI FUNZIONI</t>
        </r>
      </text>
    </comment>
    <comment ref="D9" authorId="0">
      <text>
        <r>
          <rPr>
            <sz val="9"/>
            <rFont val="Tahoma"/>
            <family val="2"/>
          </rPr>
          <t>SI INSERISCONO DA INDENNITA' DI FUNZIONI</t>
        </r>
      </text>
    </comment>
    <comment ref="B4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B5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C4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C5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</commentList>
</comments>
</file>

<file path=xl/sharedStrings.xml><?xml version="1.0" encoding="utf-8"?>
<sst xmlns="http://schemas.openxmlformats.org/spreadsheetml/2006/main" count="84" uniqueCount="57">
  <si>
    <t>TOTALE</t>
  </si>
  <si>
    <t>FASCE</t>
  </si>
  <si>
    <t>Classe &gt; 28</t>
  </si>
  <si>
    <t>Classe &gt; 35</t>
  </si>
  <si>
    <t>Classe &gt; 21</t>
  </si>
  <si>
    <t>Classe &gt; 15</t>
  </si>
  <si>
    <t>RETRIBUITO</t>
  </si>
  <si>
    <t>Differenza stipendiale tra DSGA e AA classe &gt; 0</t>
  </si>
  <si>
    <t>Quota parte di indennità non percepita</t>
  </si>
  <si>
    <t>Roma li,</t>
  </si>
  <si>
    <t>FIRMATO</t>
  </si>
  <si>
    <t>ANNO SCOLASICO</t>
  </si>
  <si>
    <t xml:space="preserve">SPETTANTE </t>
  </si>
  <si>
    <t xml:space="preserve">II POSIZIONE ECONOMICA  </t>
  </si>
  <si>
    <t>Art. 2 comma 2 €. 1.800,00 per anno scolastico - Art. 2 comma 1 €. 1.200,00 per anno scolastico</t>
  </si>
  <si>
    <t>tredicesima</t>
  </si>
  <si>
    <t>ANNO FINANZIARIO</t>
  </si>
  <si>
    <t>TREDICESIMA</t>
  </si>
  <si>
    <t>Mesi lavorati stessa classe</t>
  </si>
  <si>
    <t>Differenza tredicesima tra DSGA e AA classe &gt; 0</t>
  </si>
  <si>
    <t>12/12 Tredicesima non percepita</t>
  </si>
  <si>
    <t>12/12 RETRIBUITO</t>
  </si>
  <si>
    <t>Quota parte di tredicesima percepita</t>
  </si>
  <si>
    <t>Quota parte di tredicesima NON percepita</t>
  </si>
  <si>
    <t>Classe &gt; 09</t>
  </si>
  <si>
    <t>MESE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</si>
  <si>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</si>
  <si>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</si>
  <si>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</si>
  <si>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</si>
  <si>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</si>
  <si>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</si>
  <si>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</si>
  <si>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</si>
  <si>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</si>
  <si>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</si>
  <si>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</si>
  <si>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</si>
  <si>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</si>
  <si>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</si>
  <si>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differenza stipendiale</t>
  </si>
  <si>
    <t>INDENNITA' DI FUNZIONI SUPERIORI as:</t>
  </si>
  <si>
    <r>
      <rPr>
        <b/>
        <sz val="10"/>
        <color indexed="56"/>
        <rFont val="Arial"/>
        <family val="2"/>
      </rPr>
      <t xml:space="preserve">ANZIANITA’
</t>
    </r>
    <r>
      <rPr>
        <b/>
        <sz val="10"/>
        <color indexed="56"/>
        <rFont val="Arial"/>
        <family val="2"/>
      </rPr>
      <t>DI SERVIZIO</t>
    </r>
  </si>
  <si>
    <r>
      <rPr>
        <b/>
        <sz val="10"/>
        <color indexed="56"/>
        <rFont val="Arial"/>
        <family val="2"/>
      </rPr>
      <t>Ass.amm Ass.tec</t>
    </r>
  </si>
  <si>
    <r>
      <rPr>
        <b/>
        <sz val="10"/>
        <color indexed="56"/>
        <rFont val="Arial"/>
        <family val="2"/>
      </rPr>
      <t>DSGA</t>
    </r>
  </si>
  <si>
    <r>
      <rPr>
        <b/>
        <sz val="10"/>
        <color indexed="56"/>
        <rFont val="Arial"/>
        <family val="2"/>
      </rPr>
      <t>0-8</t>
    </r>
  </si>
  <si>
    <r>
      <rPr>
        <b/>
        <sz val="10"/>
        <color indexed="56"/>
        <rFont val="Arial"/>
        <family val="2"/>
      </rPr>
      <t>9-14</t>
    </r>
  </si>
  <si>
    <r>
      <rPr>
        <b/>
        <sz val="10"/>
        <color indexed="56"/>
        <rFont val="Arial"/>
        <family val="2"/>
      </rPr>
      <t>15-20</t>
    </r>
  </si>
  <si>
    <r>
      <rPr>
        <b/>
        <sz val="10"/>
        <color indexed="56"/>
        <rFont val="Arial"/>
        <family val="2"/>
      </rPr>
      <t>21-27</t>
    </r>
  </si>
  <si>
    <r>
      <rPr>
        <b/>
        <sz val="10"/>
        <color indexed="56"/>
        <rFont val="Arial"/>
        <family val="2"/>
      </rPr>
      <t>28-34</t>
    </r>
  </si>
  <si>
    <r>
      <rPr>
        <b/>
        <sz val="10"/>
        <color indexed="56"/>
        <rFont val="Arial"/>
        <family val="2"/>
      </rPr>
      <t>35 e oltre</t>
    </r>
  </si>
  <si>
    <t>CCNL  IR 2019-2021</t>
  </si>
  <si>
    <t>DECORRENZA: dal 01/01/2020 al 31/12/2020</t>
  </si>
  <si>
    <t xml:space="preserve">DECORRENZA: dal 01/01/2021 </t>
  </si>
  <si>
    <t>Citta li,</t>
  </si>
  <si>
    <t>gg/mm/aaaa</t>
  </si>
  <si>
    <t>Nome Cognome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</si>
</sst>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0.000"/>
    <numFmt numFmtId="167" formatCode="0.0"/>
    <numFmt numFmtId="168" formatCode="[$-F800]dddd\,\ mmmm\ dd\,\ yyyy"/>
    <numFmt numFmtId="169" formatCode="_-* #,##0.00\ [$€-410]_-;\-* #,##0.00\ [$€-410]_-;_-* &quot;-&quot;??\ [$€-410]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MT Extra"/>
      <family val="1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MT Extra"/>
      <family val="1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1F5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64" fontId="5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justify"/>
    </xf>
    <xf numFmtId="164" fontId="57" fillId="0" borderId="1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64" fontId="59" fillId="0" borderId="10" xfId="0" applyNumberFormat="1" applyFont="1" applyBorder="1" applyAlignment="1">
      <alignment/>
    </xf>
    <xf numFmtId="164" fontId="59" fillId="0" borderId="10" xfId="0" applyNumberFormat="1" applyFont="1" applyBorder="1" applyAlignment="1" applyProtection="1">
      <alignment/>
      <protection locked="0"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right"/>
    </xf>
    <xf numFmtId="4" fontId="59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1" fontId="58" fillId="0" borderId="10" xfId="59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14" fontId="5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Alignment="1" applyProtection="1">
      <alignment horizontal="center" vertical="center"/>
      <protection/>
    </xf>
    <xf numFmtId="1" fontId="5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17" fontId="60" fillId="0" borderId="10" xfId="0" applyNumberFormat="1" applyFont="1" applyBorder="1" applyAlignment="1" applyProtection="1">
      <alignment horizontal="left" vertical="center"/>
      <protection/>
    </xf>
    <xf numFmtId="164" fontId="60" fillId="0" borderId="10" xfId="0" applyNumberFormat="1" applyFont="1" applyBorder="1" applyAlignment="1">
      <alignment vertical="center"/>
    </xf>
    <xf numFmtId="164" fontId="60" fillId="0" borderId="10" xfId="0" applyNumberFormat="1" applyFont="1" applyBorder="1" applyAlignment="1" applyProtection="1">
      <alignment horizontal="center" vertical="center"/>
      <protection locked="0"/>
    </xf>
    <xf numFmtId="164" fontId="60" fillId="0" borderId="10" xfId="0" applyNumberFormat="1" applyFont="1" applyBorder="1" applyAlignment="1" applyProtection="1">
      <alignment vertical="center"/>
      <protection/>
    </xf>
    <xf numFmtId="0" fontId="62" fillId="0" borderId="10" xfId="0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4" fontId="64" fillId="33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" fontId="64" fillId="34" borderId="12" xfId="0" applyNumberFormat="1" applyFont="1" applyFill="1" applyBorder="1" applyAlignment="1">
      <alignment vertical="top" wrapText="1"/>
    </xf>
    <xf numFmtId="0" fontId="65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vertical="center" wrapText="1"/>
    </xf>
    <xf numFmtId="4" fontId="66" fillId="33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1" fontId="67" fillId="0" borderId="0" xfId="0" applyNumberFormat="1" applyFont="1" applyBorder="1" applyAlignment="1">
      <alignment vertical="center"/>
    </xf>
    <xf numFmtId="1" fontId="57" fillId="0" borderId="0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center" vertical="top"/>
    </xf>
    <xf numFmtId="1" fontId="68" fillId="0" borderId="13" xfId="0" applyNumberFormat="1" applyFont="1" applyBorder="1" applyAlignment="1">
      <alignment vertical="center"/>
    </xf>
    <xf numFmtId="1" fontId="68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top"/>
    </xf>
    <xf numFmtId="0" fontId="59" fillId="0" borderId="0" xfId="0" applyFont="1" applyAlignment="1" applyProtection="1">
      <alignment/>
      <protection/>
    </xf>
    <xf numFmtId="0" fontId="57" fillId="0" borderId="14" xfId="0" applyFont="1" applyBorder="1" applyAlignment="1" applyProtection="1">
      <alignment horizontal="center" vertical="justify"/>
      <protection/>
    </xf>
    <xf numFmtId="0" fontId="57" fillId="0" borderId="15" xfId="0" applyFont="1" applyBorder="1" applyAlignment="1" applyProtection="1">
      <alignment horizontal="center" vertical="justify"/>
      <protection/>
    </xf>
    <xf numFmtId="0" fontId="57" fillId="0" borderId="16" xfId="0" applyFont="1" applyBorder="1" applyAlignment="1" applyProtection="1">
      <alignment horizontal="center" vertical="justify"/>
      <protection/>
    </xf>
    <xf numFmtId="0" fontId="59" fillId="0" borderId="0" xfId="0" applyFont="1" applyAlignment="1" applyProtection="1">
      <alignment horizontal="center" vertical="center"/>
      <protection/>
    </xf>
    <xf numFmtId="164" fontId="58" fillId="0" borderId="1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center" vertical="center"/>
      <protection/>
    </xf>
    <xf numFmtId="164" fontId="59" fillId="0" borderId="0" xfId="0" applyNumberFormat="1" applyFont="1" applyAlignment="1" applyProtection="1">
      <alignment/>
      <protection/>
    </xf>
    <xf numFmtId="1" fontId="59" fillId="0" borderId="10" xfId="0" applyNumberFormat="1" applyFont="1" applyBorder="1" applyAlignment="1" applyProtection="1">
      <alignment horizontal="center" vertical="center"/>
      <protection/>
    </xf>
    <xf numFmtId="164" fontId="56" fillId="0" borderId="10" xfId="0" applyNumberFormat="1" applyFont="1" applyBorder="1" applyAlignment="1" applyProtection="1">
      <alignment horizontal="center" vertical="center"/>
      <protection/>
    </xf>
    <xf numFmtId="164" fontId="56" fillId="0" borderId="17" xfId="0" applyNumberFormat="1" applyFont="1" applyBorder="1" applyAlignment="1" applyProtection="1">
      <alignment horizontal="center" vertical="center"/>
      <protection/>
    </xf>
    <xf numFmtId="164" fontId="56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" fontId="59" fillId="0" borderId="18" xfId="0" applyNumberFormat="1" applyFont="1" applyBorder="1" applyAlignment="1" applyProtection="1">
      <alignment horizontal="center" vertical="center"/>
      <protection/>
    </xf>
    <xf numFmtId="164" fontId="56" fillId="0" borderId="18" xfId="0" applyNumberFormat="1" applyFont="1" applyBorder="1" applyAlignment="1" applyProtection="1">
      <alignment horizontal="center" vertical="center"/>
      <protection/>
    </xf>
    <xf numFmtId="164" fontId="56" fillId="0" borderId="19" xfId="0" applyNumberFormat="1" applyFont="1" applyBorder="1" applyAlignment="1" applyProtection="1">
      <alignment horizontal="center" vertical="center"/>
      <protection/>
    </xf>
    <xf numFmtId="4" fontId="59" fillId="0" borderId="0" xfId="0" applyNumberFormat="1" applyFont="1" applyAlignment="1" applyProtection="1">
      <alignment/>
      <protection/>
    </xf>
    <xf numFmtId="0" fontId="59" fillId="0" borderId="0" xfId="0" applyNumberFormat="1" applyFont="1" applyAlignment="1" applyProtection="1">
      <alignment horizontal="right"/>
      <protection/>
    </xf>
    <xf numFmtId="0" fontId="59" fillId="0" borderId="0" xfId="0" applyNumberFormat="1" applyFont="1" applyAlignment="1" applyProtection="1">
      <alignment horizontal="center"/>
      <protection/>
    </xf>
    <xf numFmtId="17" fontId="69" fillId="0" borderId="12" xfId="0" applyNumberFormat="1" applyFont="1" applyBorder="1" applyAlignment="1">
      <alignment horizontal="center" vertical="center"/>
    </xf>
    <xf numFmtId="17" fontId="69" fillId="0" borderId="20" xfId="0" applyNumberFormat="1" applyFont="1" applyBorder="1" applyAlignment="1">
      <alignment horizontal="center" vertical="center"/>
    </xf>
    <xf numFmtId="17" fontId="69" fillId="0" borderId="21" xfId="0" applyNumberFormat="1" applyFont="1" applyBorder="1" applyAlignment="1">
      <alignment horizontal="center" vertical="center"/>
    </xf>
    <xf numFmtId="17" fontId="69" fillId="0" borderId="20" xfId="0" applyNumberFormat="1" applyFont="1" applyBorder="1" applyAlignment="1">
      <alignment horizontal="right" vertical="center"/>
    </xf>
    <xf numFmtId="17" fontId="69" fillId="0" borderId="21" xfId="0" applyNumberFormat="1" applyFont="1" applyBorder="1" applyAlignment="1">
      <alignment horizontal="right" vertical="center"/>
    </xf>
    <xf numFmtId="0" fontId="70" fillId="0" borderId="22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right"/>
      <protection locked="0"/>
    </xf>
    <xf numFmtId="4" fontId="7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horizontal="center" vertical="center"/>
    </xf>
    <xf numFmtId="0" fontId="56" fillId="0" borderId="0" xfId="0" applyNumberFormat="1" applyFont="1" applyBorder="1" applyAlignment="1">
      <alignment horizontal="center" vertical="top"/>
    </xf>
    <xf numFmtId="0" fontId="57" fillId="0" borderId="12" xfId="0" applyNumberFormat="1" applyFont="1" applyBorder="1" applyAlignment="1">
      <alignment horizontal="right"/>
    </xf>
    <xf numFmtId="0" fontId="57" fillId="0" borderId="21" xfId="0" applyNumberFormat="1" applyFont="1" applyBorder="1" applyAlignment="1">
      <alignment horizontal="right"/>
    </xf>
    <xf numFmtId="1" fontId="71" fillId="0" borderId="23" xfId="0" applyNumberFormat="1" applyFont="1" applyBorder="1" applyAlignment="1" applyProtection="1">
      <alignment horizontal="center" vertical="center"/>
      <protection/>
    </xf>
    <xf numFmtId="1" fontId="71" fillId="0" borderId="24" xfId="0" applyNumberFormat="1" applyFont="1" applyBorder="1" applyAlignment="1" applyProtection="1">
      <alignment horizontal="center" vertical="center"/>
      <protection/>
    </xf>
    <xf numFmtId="1" fontId="71" fillId="0" borderId="25" xfId="0" applyNumberFormat="1" applyFont="1" applyBorder="1" applyAlignment="1" applyProtection="1">
      <alignment horizontal="center" vertical="center"/>
      <protection hidden="1"/>
    </xf>
    <xf numFmtId="1" fontId="71" fillId="0" borderId="23" xfId="0" applyNumberFormat="1" applyFont="1" applyBorder="1" applyAlignment="1" applyProtection="1">
      <alignment horizontal="center" vertical="center"/>
      <protection hidden="1"/>
    </xf>
    <xf numFmtId="4" fontId="59" fillId="0" borderId="26" xfId="0" applyNumberFormat="1" applyFont="1" applyBorder="1" applyAlignment="1" applyProtection="1">
      <alignment horizontal="center" vertical="center"/>
      <protection/>
    </xf>
    <xf numFmtId="14" fontId="59" fillId="0" borderId="0" xfId="0" applyNumberFormat="1" applyFont="1" applyAlignment="1" applyProtection="1">
      <alignment horizontal="center" vertical="center"/>
      <protection/>
    </xf>
    <xf numFmtId="0" fontId="56" fillId="0" borderId="0" xfId="0" applyNumberFormat="1" applyFont="1" applyBorder="1" applyAlignment="1" applyProtection="1">
      <alignment horizontal="center" vertical="top"/>
      <protection/>
    </xf>
    <xf numFmtId="1" fontId="59" fillId="0" borderId="27" xfId="0" applyNumberFormat="1" applyFont="1" applyBorder="1" applyAlignment="1" applyProtection="1">
      <alignment horizontal="center" vertical="center"/>
      <protection/>
    </xf>
    <xf numFmtId="1" fontId="59" fillId="0" borderId="28" xfId="0" applyNumberFormat="1" applyFont="1" applyBorder="1" applyAlignment="1" applyProtection="1">
      <alignment horizontal="center" vertical="center"/>
      <protection/>
    </xf>
    <xf numFmtId="0" fontId="59" fillId="0" borderId="0" xfId="0" applyNumberFormat="1" applyFont="1" applyBorder="1" applyAlignment="1" applyProtection="1">
      <alignment horizontal="left"/>
      <protection/>
    </xf>
    <xf numFmtId="0" fontId="56" fillId="0" borderId="12" xfId="0" applyNumberFormat="1" applyFont="1" applyBorder="1" applyAlignment="1" applyProtection="1">
      <alignment horizontal="right"/>
      <protection/>
    </xf>
    <xf numFmtId="0" fontId="56" fillId="0" borderId="20" xfId="0" applyNumberFormat="1" applyFont="1" applyBorder="1" applyAlignment="1" applyProtection="1">
      <alignment horizontal="right"/>
      <protection/>
    </xf>
    <xf numFmtId="0" fontId="56" fillId="0" borderId="21" xfId="0" applyNumberFormat="1" applyFont="1" applyBorder="1" applyAlignment="1" applyProtection="1">
      <alignment horizontal="right"/>
      <protection/>
    </xf>
    <xf numFmtId="0" fontId="56" fillId="0" borderId="29" xfId="0" applyNumberFormat="1" applyFont="1" applyBorder="1" applyAlignment="1" applyProtection="1">
      <alignment horizontal="right"/>
      <protection/>
    </xf>
    <xf numFmtId="0" fontId="56" fillId="0" borderId="18" xfId="0" applyNumberFormat="1" applyFont="1" applyBorder="1" applyAlignment="1" applyProtection="1">
      <alignment horizontal="right"/>
      <protection/>
    </xf>
    <xf numFmtId="0" fontId="56" fillId="0" borderId="30" xfId="0" applyNumberFormat="1" applyFont="1" applyBorder="1" applyAlignment="1" applyProtection="1">
      <alignment horizontal="right"/>
      <protection/>
    </xf>
    <xf numFmtId="0" fontId="59" fillId="0" borderId="12" xfId="0" applyNumberFormat="1" applyFont="1" applyBorder="1" applyAlignment="1">
      <alignment horizontal="right"/>
    </xf>
    <xf numFmtId="0" fontId="59" fillId="0" borderId="21" xfId="0" applyNumberFormat="1" applyFont="1" applyBorder="1" applyAlignment="1">
      <alignment horizontal="right"/>
    </xf>
    <xf numFmtId="0" fontId="56" fillId="0" borderId="22" xfId="0" applyNumberFormat="1" applyFont="1" applyBorder="1" applyAlignment="1">
      <alignment horizontal="center" vertical="top"/>
    </xf>
    <xf numFmtId="0" fontId="59" fillId="0" borderId="26" xfId="0" applyNumberFormat="1" applyFont="1" applyBorder="1" applyAlignment="1">
      <alignment horizontal="left"/>
    </xf>
    <xf numFmtId="0" fontId="56" fillId="0" borderId="12" xfId="0" applyNumberFormat="1" applyFont="1" applyBorder="1" applyAlignment="1">
      <alignment horizontal="center" vertical="top"/>
    </xf>
    <xf numFmtId="0" fontId="56" fillId="0" borderId="20" xfId="0" applyNumberFormat="1" applyFont="1" applyBorder="1" applyAlignment="1">
      <alignment horizontal="center" vertical="top"/>
    </xf>
    <xf numFmtId="0" fontId="56" fillId="0" borderId="21" xfId="0" applyNumberFormat="1" applyFont="1" applyBorder="1" applyAlignment="1">
      <alignment horizontal="center" vertical="top"/>
    </xf>
    <xf numFmtId="0" fontId="6" fillId="35" borderId="3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tabSelected="1" zoomScalePageLayoutView="0" workbookViewId="0" topLeftCell="A1">
      <selection activeCell="D23" sqref="D23:F23"/>
    </sheetView>
  </sheetViews>
  <sheetFormatPr defaultColWidth="9.140625" defaultRowHeight="15"/>
  <cols>
    <col min="1" max="1" width="10.140625" style="7" customWidth="1"/>
    <col min="2" max="2" width="11.00390625" style="35" customWidth="1"/>
    <col min="3" max="3" width="24.7109375" style="0" customWidth="1"/>
    <col min="4" max="4" width="12.57421875" style="4" customWidth="1"/>
    <col min="5" max="5" width="16.57421875" style="27" customWidth="1"/>
    <col min="6" max="6" width="10.57421875" style="6" customWidth="1"/>
    <col min="7" max="7" width="14.7109375" style="6" customWidth="1"/>
  </cols>
  <sheetData>
    <row r="1" spans="1:7" ht="24" customHeight="1">
      <c r="A1" s="93" t="s">
        <v>41</v>
      </c>
      <c r="B1" s="93"/>
      <c r="C1" s="93"/>
      <c r="D1" s="93"/>
      <c r="E1" s="93"/>
      <c r="F1" s="93"/>
      <c r="G1" s="93"/>
    </row>
    <row r="2" spans="1:12" ht="17.25" customHeight="1">
      <c r="A2" s="60"/>
      <c r="B2" s="60"/>
      <c r="C2" s="61">
        <f>A5</f>
        <v>2020</v>
      </c>
      <c r="D2" s="62">
        <f>A11</f>
        <v>2021</v>
      </c>
      <c r="E2" s="60"/>
      <c r="F2" s="60"/>
      <c r="G2" s="60"/>
      <c r="K2" s="58"/>
      <c r="L2" s="59"/>
    </row>
    <row r="3" spans="1:12" ht="23.25" customHeight="1">
      <c r="A3" s="89" t="str">
        <f>'Tabelle stipendiali'!A2:E2</f>
        <v>DECORRENZA: dal 01/01/2020 al 31/12/2020</v>
      </c>
      <c r="B3" s="89"/>
      <c r="C3" s="89"/>
      <c r="D3" s="89"/>
      <c r="E3" s="89"/>
      <c r="F3" s="89"/>
      <c r="G3" s="89"/>
      <c r="K3" s="58"/>
      <c r="L3" s="59"/>
    </row>
    <row r="4" spans="1:7" s="5" customFormat="1" ht="58.5" customHeight="1">
      <c r="A4" s="8" t="s">
        <v>26</v>
      </c>
      <c r="B4" s="8" t="s">
        <v>25</v>
      </c>
      <c r="C4" s="9" t="s">
        <v>7</v>
      </c>
      <c r="D4" s="10" t="s">
        <v>6</v>
      </c>
      <c r="E4" s="9" t="s">
        <v>8</v>
      </c>
      <c r="F4" s="12" t="s">
        <v>1</v>
      </c>
      <c r="G4" s="9" t="str">
        <f>'Tabelle stipendiali'!A1</f>
        <v>CCNL  IR 2019-2021</v>
      </c>
    </row>
    <row r="5" spans="1:7" s="28" customFormat="1" ht="21.75" customHeight="1">
      <c r="A5" s="96">
        <v>2020</v>
      </c>
      <c r="B5" s="36" t="s">
        <v>35</v>
      </c>
      <c r="C5" s="37">
        <f>'Tabelle stipendiali'!E4</f>
        <v>474.44749999999993</v>
      </c>
      <c r="D5" s="38">
        <v>0</v>
      </c>
      <c r="E5" s="37">
        <f aca="true" t="shared" si="0" ref="E5:E18">C5-D5</f>
        <v>474.44749999999993</v>
      </c>
      <c r="F5" s="40" t="s">
        <v>24</v>
      </c>
      <c r="G5" s="41">
        <f>'Tabelle stipendiali'!E5</f>
        <v>324.02750000000015</v>
      </c>
    </row>
    <row r="6" spans="1:9" s="28" customFormat="1" ht="21.75" customHeight="1">
      <c r="A6" s="96"/>
      <c r="B6" s="36" t="s">
        <v>36</v>
      </c>
      <c r="C6" s="37">
        <f>C5</f>
        <v>474.44749999999993</v>
      </c>
      <c r="D6" s="38">
        <v>0</v>
      </c>
      <c r="E6" s="37">
        <f t="shared" si="0"/>
        <v>474.44749999999993</v>
      </c>
      <c r="F6" s="40" t="s">
        <v>5</v>
      </c>
      <c r="G6" s="41">
        <f>'Tabelle stipendiali'!E6</f>
        <v>212.3733333333333</v>
      </c>
      <c r="I6" s="30"/>
    </row>
    <row r="7" spans="1:7" s="28" customFormat="1" ht="21.75" customHeight="1">
      <c r="A7" s="96"/>
      <c r="B7" s="36" t="s">
        <v>37</v>
      </c>
      <c r="C7" s="37">
        <f>C6</f>
        <v>474.44749999999993</v>
      </c>
      <c r="D7" s="38">
        <v>0</v>
      </c>
      <c r="E7" s="37">
        <f t="shared" si="0"/>
        <v>474.44749999999993</v>
      </c>
      <c r="F7" s="40" t="s">
        <v>4</v>
      </c>
      <c r="G7" s="41">
        <f>'Tabelle stipendiali'!E7</f>
        <v>101.08583333333324</v>
      </c>
    </row>
    <row r="8" spans="1:7" s="28" customFormat="1" ht="21.75" customHeight="1">
      <c r="A8" s="97"/>
      <c r="B8" s="36" t="s">
        <v>38</v>
      </c>
      <c r="C8" s="37">
        <f>C7</f>
        <v>474.44749999999993</v>
      </c>
      <c r="D8" s="38">
        <v>0</v>
      </c>
      <c r="E8" s="37">
        <f t="shared" si="0"/>
        <v>474.44749999999993</v>
      </c>
      <c r="F8" s="40" t="s">
        <v>2</v>
      </c>
      <c r="G8" s="41">
        <f>'Tabelle stipendiali'!E8</f>
        <v>21.022500000000036</v>
      </c>
    </row>
    <row r="9" spans="1:7" s="28" customFormat="1" ht="21.75" customHeight="1">
      <c r="A9" s="84" t="s">
        <v>15</v>
      </c>
      <c r="B9" s="85"/>
      <c r="C9" s="86"/>
      <c r="D9" s="39">
        <f>Tredicesima!F5</f>
        <v>0</v>
      </c>
      <c r="E9" s="37">
        <f>Tredicesima!G5</f>
        <v>158.14916666666664</v>
      </c>
      <c r="F9" s="40" t="s">
        <v>3</v>
      </c>
      <c r="G9" s="42">
        <f>'Tabelle stipendiali'!E9</f>
        <v>-40.13333333333321</v>
      </c>
    </row>
    <row r="10" spans="1:7" s="28" customFormat="1" ht="36.75" customHeight="1">
      <c r="A10" s="87" t="str">
        <f>'Tabelle stipendiali'!A12:E12</f>
        <v>DECORRENZA: dal 01/01/2021 </v>
      </c>
      <c r="B10" s="87"/>
      <c r="C10" s="87"/>
      <c r="D10" s="87"/>
      <c r="E10" s="88"/>
      <c r="F10" s="12" t="s">
        <v>1</v>
      </c>
      <c r="G10" s="9" t="str">
        <f>'Tabelle stipendiali'!A11</f>
        <v>CCNL  IR 2019-2021</v>
      </c>
    </row>
    <row r="11" spans="1:7" s="28" customFormat="1" ht="23.25" customHeight="1">
      <c r="A11" s="98">
        <f>A5+1</f>
        <v>2021</v>
      </c>
      <c r="B11" s="36" t="s">
        <v>27</v>
      </c>
      <c r="C11" s="37">
        <f>'Tabelle stipendiali'!E14</f>
        <v>483.4475000000002</v>
      </c>
      <c r="D11" s="38">
        <v>0</v>
      </c>
      <c r="E11" s="37">
        <f t="shared" si="0"/>
        <v>483.4475000000002</v>
      </c>
      <c r="F11" s="40" t="s">
        <v>24</v>
      </c>
      <c r="G11" s="41">
        <f>'Tabelle stipendiali'!E15</f>
        <v>330.52750000000015</v>
      </c>
    </row>
    <row r="12" spans="1:7" s="28" customFormat="1" ht="21" customHeight="1">
      <c r="A12" s="99"/>
      <c r="B12" s="36" t="s">
        <v>28</v>
      </c>
      <c r="C12" s="37">
        <f>C11</f>
        <v>483.4475000000002</v>
      </c>
      <c r="D12" s="38">
        <v>0</v>
      </c>
      <c r="E12" s="37">
        <f t="shared" si="0"/>
        <v>483.4475000000002</v>
      </c>
      <c r="F12" s="40" t="s">
        <v>5</v>
      </c>
      <c r="G12" s="41">
        <f>'Tabelle stipendiali'!E16</f>
        <v>215.77333333333354</v>
      </c>
    </row>
    <row r="13" spans="1:7" s="28" customFormat="1" ht="21.75" customHeight="1">
      <c r="A13" s="99"/>
      <c r="B13" s="36" t="s">
        <v>29</v>
      </c>
      <c r="C13" s="37">
        <f aca="true" t="shared" si="1" ref="C13:C18">C12</f>
        <v>483.4475000000002</v>
      </c>
      <c r="D13" s="38">
        <v>0</v>
      </c>
      <c r="E13" s="37">
        <f t="shared" si="0"/>
        <v>483.4475000000002</v>
      </c>
      <c r="F13" s="40" t="s">
        <v>4</v>
      </c>
      <c r="G13" s="41">
        <f>'Tabelle stipendiali'!E17</f>
        <v>102.38583333333342</v>
      </c>
    </row>
    <row r="14" spans="1:7" s="28" customFormat="1" ht="21.75" customHeight="1">
      <c r="A14" s="99"/>
      <c r="B14" s="36" t="s">
        <v>30</v>
      </c>
      <c r="C14" s="37">
        <f t="shared" si="1"/>
        <v>483.4475000000002</v>
      </c>
      <c r="D14" s="38">
        <v>0</v>
      </c>
      <c r="E14" s="37">
        <f t="shared" si="0"/>
        <v>483.4475000000002</v>
      </c>
      <c r="F14" s="40" t="s">
        <v>2</v>
      </c>
      <c r="G14" s="41">
        <f>'Tabelle stipendiali'!E18</f>
        <v>20.622500000000098</v>
      </c>
    </row>
    <row r="15" spans="1:7" s="28" customFormat="1" ht="21.75" customHeight="1">
      <c r="A15" s="99"/>
      <c r="B15" s="36" t="s">
        <v>31</v>
      </c>
      <c r="C15" s="37">
        <f t="shared" si="1"/>
        <v>483.4475000000002</v>
      </c>
      <c r="D15" s="38">
        <v>0</v>
      </c>
      <c r="E15" s="37">
        <f t="shared" si="0"/>
        <v>483.4475000000002</v>
      </c>
      <c r="F15" s="40" t="s">
        <v>3</v>
      </c>
      <c r="G15" s="42">
        <f>'Tabelle stipendiali'!E19</f>
        <v>-41.43333333333309</v>
      </c>
    </row>
    <row r="16" spans="1:5" s="28" customFormat="1" ht="21.75" customHeight="1">
      <c r="A16" s="99"/>
      <c r="B16" s="36" t="s">
        <v>32</v>
      </c>
      <c r="C16" s="37">
        <f t="shared" si="1"/>
        <v>483.4475000000002</v>
      </c>
      <c r="D16" s="38">
        <v>0</v>
      </c>
      <c r="E16" s="37">
        <f t="shared" si="0"/>
        <v>483.4475000000002</v>
      </c>
    </row>
    <row r="17" spans="1:5" s="28" customFormat="1" ht="21.75" customHeight="1">
      <c r="A17" s="99"/>
      <c r="B17" s="36" t="s">
        <v>33</v>
      </c>
      <c r="C17" s="37">
        <f t="shared" si="1"/>
        <v>483.4475000000002</v>
      </c>
      <c r="D17" s="38">
        <v>0</v>
      </c>
      <c r="E17" s="37">
        <f t="shared" si="0"/>
        <v>483.4475000000002</v>
      </c>
    </row>
    <row r="18" spans="1:7" s="28" customFormat="1" ht="21.75" customHeight="1">
      <c r="A18" s="99"/>
      <c r="B18" s="36" t="s">
        <v>34</v>
      </c>
      <c r="C18" s="37">
        <f t="shared" si="1"/>
        <v>483.4475000000002</v>
      </c>
      <c r="D18" s="38">
        <v>0</v>
      </c>
      <c r="E18" s="37">
        <f t="shared" si="0"/>
        <v>483.4475000000002</v>
      </c>
      <c r="F18" s="43"/>
      <c r="G18" s="44"/>
    </row>
    <row r="19" spans="1:7" s="28" customFormat="1" ht="21.75" customHeight="1">
      <c r="A19" s="84" t="s">
        <v>15</v>
      </c>
      <c r="B19" s="85"/>
      <c r="C19" s="86"/>
      <c r="D19" s="39">
        <f>Tredicesima!F8</f>
        <v>0</v>
      </c>
      <c r="E19" s="37">
        <f>Tredicesima!G8</f>
        <v>322.29833333333346</v>
      </c>
      <c r="F19" s="29"/>
      <c r="G19" s="29"/>
    </row>
    <row r="20" spans="2:7" s="31" customFormat="1" ht="21.75" customHeight="1">
      <c r="B20" s="94" t="s">
        <v>0</v>
      </c>
      <c r="C20" s="95"/>
      <c r="D20" s="11">
        <f>SUM(D5:D19)</f>
        <v>0</v>
      </c>
      <c r="E20" s="11">
        <f>SUM(E5:E19)</f>
        <v>6245.817500000002</v>
      </c>
      <c r="F20" s="2"/>
      <c r="G20" s="2"/>
    </row>
    <row r="21" ht="21.75" customHeight="1">
      <c r="E21" s="26"/>
    </row>
    <row r="22" spans="1:6" ht="21.75" customHeight="1">
      <c r="A22" s="90" t="s">
        <v>54</v>
      </c>
      <c r="B22" s="90"/>
      <c r="C22" s="13" t="s">
        <v>55</v>
      </c>
      <c r="D22" s="92" t="s">
        <v>10</v>
      </c>
      <c r="E22" s="92"/>
      <c r="F22" s="92"/>
    </row>
    <row r="23" spans="4:6" ht="21.75" customHeight="1">
      <c r="D23" s="91" t="s">
        <v>56</v>
      </c>
      <c r="E23" s="91"/>
      <c r="F23" s="91"/>
    </row>
    <row r="24" ht="15">
      <c r="E24" s="26"/>
    </row>
    <row r="25" ht="15">
      <c r="E25" s="26"/>
    </row>
    <row r="26" ht="15">
      <c r="E26" s="26"/>
    </row>
    <row r="27" ht="15">
      <c r="E27" s="26"/>
    </row>
    <row r="28" ht="15">
      <c r="E28" s="26"/>
    </row>
    <row r="29" ht="15">
      <c r="E29" s="26"/>
    </row>
    <row r="30" ht="15">
      <c r="E30" s="26"/>
    </row>
    <row r="31" ht="15">
      <c r="E31" s="26"/>
    </row>
    <row r="32" spans="4:5" ht="18.75">
      <c r="D32" s="3"/>
      <c r="E32" s="21"/>
    </row>
  </sheetData>
  <sheetProtection sheet="1"/>
  <mergeCells count="11">
    <mergeCell ref="A1:G1"/>
    <mergeCell ref="B20:C20"/>
    <mergeCell ref="A5:A8"/>
    <mergeCell ref="A11:A18"/>
    <mergeCell ref="A9:C9"/>
    <mergeCell ref="A19:C19"/>
    <mergeCell ref="A10:E10"/>
    <mergeCell ref="A3:G3"/>
    <mergeCell ref="A22:B22"/>
    <mergeCell ref="D23:F23"/>
    <mergeCell ref="D22:F22"/>
  </mergeCells>
  <printOptions/>
  <pageMargins left="0" right="0" top="0.35433070866141736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showGridLines="0" zoomScalePageLayoutView="0" workbookViewId="0" topLeftCell="A7">
      <selection activeCell="B11" sqref="B11"/>
    </sheetView>
  </sheetViews>
  <sheetFormatPr defaultColWidth="9.140625" defaultRowHeight="15"/>
  <cols>
    <col min="1" max="1" width="14.7109375" style="83" customWidth="1"/>
    <col min="2" max="2" width="25.421875" style="64" customWidth="1"/>
    <col min="3" max="3" width="15.421875" style="72" customWidth="1"/>
    <col min="4" max="4" width="19.7109375" style="64" customWidth="1"/>
    <col min="5" max="5" width="15.421875" style="64" customWidth="1"/>
    <col min="6" max="6" width="29.00390625" style="64" customWidth="1"/>
    <col min="7" max="7" width="27.8515625" style="64" customWidth="1"/>
    <col min="8" max="8" width="11.421875" style="64" bestFit="1" customWidth="1"/>
    <col min="9" max="16384" width="9.140625" style="64" customWidth="1"/>
  </cols>
  <sheetData>
    <row r="1" spans="1:7" ht="32.25" customHeight="1" thickBot="1">
      <c r="A1" s="102" t="s">
        <v>17</v>
      </c>
      <c r="B1" s="102"/>
      <c r="C1" s="102"/>
      <c r="D1" s="102"/>
      <c r="E1" s="102"/>
      <c r="F1" s="102"/>
      <c r="G1" s="102"/>
    </row>
    <row r="2" spans="1:7" s="68" customFormat="1" ht="37.5" customHeight="1">
      <c r="A2" s="65" t="s">
        <v>16</v>
      </c>
      <c r="B2" s="66" t="s">
        <v>19</v>
      </c>
      <c r="C2" s="66" t="s">
        <v>21</v>
      </c>
      <c r="D2" s="66" t="s">
        <v>20</v>
      </c>
      <c r="E2" s="66" t="s">
        <v>18</v>
      </c>
      <c r="F2" s="66" t="s">
        <v>22</v>
      </c>
      <c r="G2" s="67" t="s">
        <v>23</v>
      </c>
    </row>
    <row r="3" spans="1:8" ht="31.5" customHeight="1">
      <c r="A3" s="103">
        <f>'Indennità di funzioni'!A5</f>
        <v>2020</v>
      </c>
      <c r="B3" s="69">
        <f>'Indennità di funzioni'!C5</f>
        <v>474.44749999999993</v>
      </c>
      <c r="C3" s="38">
        <v>0</v>
      </c>
      <c r="D3" s="69">
        <f>B3-C3</f>
        <v>474.44749999999993</v>
      </c>
      <c r="E3" s="25">
        <v>4</v>
      </c>
      <c r="F3" s="70">
        <f>C3/12*E3</f>
        <v>0</v>
      </c>
      <c r="G3" s="71">
        <f>D3/12*E3</f>
        <v>158.14916666666664</v>
      </c>
      <c r="H3" s="72"/>
    </row>
    <row r="4" spans="1:7" ht="31.5" customHeight="1">
      <c r="A4" s="104"/>
      <c r="B4" s="69">
        <f>'Indennità di funzioni'!C6</f>
        <v>474.44749999999993</v>
      </c>
      <c r="C4" s="38">
        <v>0</v>
      </c>
      <c r="D4" s="69">
        <f>B4-C4</f>
        <v>474.44749999999993</v>
      </c>
      <c r="E4" s="25">
        <v>0</v>
      </c>
      <c r="F4" s="70">
        <f>C4/12*E4</f>
        <v>0</v>
      </c>
      <c r="G4" s="71">
        <f>D4/12*E4</f>
        <v>0</v>
      </c>
    </row>
    <row r="5" spans="1:8" s="77" customFormat="1" ht="31.5" customHeight="1">
      <c r="A5" s="111" t="s">
        <v>0</v>
      </c>
      <c r="B5" s="107"/>
      <c r="C5" s="107"/>
      <c r="D5" s="108"/>
      <c r="E5" s="73">
        <f>SUM(E3:E4)</f>
        <v>4</v>
      </c>
      <c r="F5" s="74">
        <f>SUM(F3:F4)</f>
        <v>0</v>
      </c>
      <c r="G5" s="75">
        <f>SUM(G3:G4)</f>
        <v>158.14916666666664</v>
      </c>
      <c r="H5" s="76"/>
    </row>
    <row r="6" spans="1:7" ht="31.5" customHeight="1">
      <c r="A6" s="103">
        <f>'Indennità di funzioni'!A11</f>
        <v>2021</v>
      </c>
      <c r="B6" s="69">
        <f>'Indennità di funzioni'!C11</f>
        <v>483.4475000000002</v>
      </c>
      <c r="C6" s="38">
        <v>0</v>
      </c>
      <c r="D6" s="69">
        <f>B6-C6</f>
        <v>483.4475000000002</v>
      </c>
      <c r="E6" s="25">
        <v>3</v>
      </c>
      <c r="F6" s="70">
        <f>C6/12*E6</f>
        <v>0</v>
      </c>
      <c r="G6" s="71">
        <f>D6/12*E6</f>
        <v>120.86187500000005</v>
      </c>
    </row>
    <row r="7" spans="1:7" ht="31.5" customHeight="1">
      <c r="A7" s="104"/>
      <c r="B7" s="69">
        <f>'Indennità di funzioni'!C14</f>
        <v>483.4475000000002</v>
      </c>
      <c r="C7" s="38">
        <v>0</v>
      </c>
      <c r="D7" s="69">
        <f>B7-C7</f>
        <v>483.4475000000002</v>
      </c>
      <c r="E7" s="25">
        <v>5</v>
      </c>
      <c r="F7" s="70">
        <f>C7/12*E7</f>
        <v>0</v>
      </c>
      <c r="G7" s="71">
        <f>D7/12*E7</f>
        <v>201.4364583333334</v>
      </c>
    </row>
    <row r="8" spans="1:7" s="77" customFormat="1" ht="31.5" customHeight="1" thickBot="1">
      <c r="A8" s="109" t="s">
        <v>0</v>
      </c>
      <c r="B8" s="110"/>
      <c r="C8" s="110"/>
      <c r="D8" s="110"/>
      <c r="E8" s="78">
        <f>SUM(E6:E7)</f>
        <v>8</v>
      </c>
      <c r="F8" s="79">
        <f>SUM(F6:F7)</f>
        <v>0</v>
      </c>
      <c r="G8" s="80">
        <f>SUM(G6:G7)</f>
        <v>322.29833333333346</v>
      </c>
    </row>
    <row r="9" spans="1:4" ht="18.75">
      <c r="A9" s="105"/>
      <c r="B9" s="105"/>
      <c r="D9" s="81"/>
    </row>
    <row r="10" spans="1:7" s="77" customFormat="1" ht="34.5" customHeight="1">
      <c r="A10" s="106" t="s">
        <v>0</v>
      </c>
      <c r="B10" s="107"/>
      <c r="C10" s="107"/>
      <c r="D10" s="107"/>
      <c r="E10" s="108"/>
      <c r="F10" s="74">
        <f>F5+F8</f>
        <v>0</v>
      </c>
      <c r="G10" s="74">
        <f>G5+G8</f>
        <v>480.4475000000001</v>
      </c>
    </row>
    <row r="11" spans="2:7" ht="30" customHeight="1">
      <c r="B11" s="82" t="str">
        <f>'Indennità di funzioni'!A22</f>
        <v>Citta li,</v>
      </c>
      <c r="C11" s="32" t="str">
        <f>'Indennità di funzioni'!C22</f>
        <v>gg/mm/aaaa</v>
      </c>
      <c r="E11" s="100" t="s">
        <v>10</v>
      </c>
      <c r="F11" s="100"/>
      <c r="G11" s="100"/>
    </row>
    <row r="12" spans="5:7" ht="18.75">
      <c r="E12" s="101" t="str">
        <f>'Indennità di funzioni'!D23</f>
        <v>Nome Cognome</v>
      </c>
      <c r="F12" s="101"/>
      <c r="G12" s="101"/>
    </row>
    <row r="13" ht="18.75">
      <c r="D13" s="81"/>
    </row>
    <row r="14" ht="18.75">
      <c r="D14" s="81"/>
    </row>
    <row r="15" ht="18.75">
      <c r="D15" s="81"/>
    </row>
    <row r="16" ht="18.75">
      <c r="D16" s="81"/>
    </row>
    <row r="17" ht="18.75">
      <c r="C17" s="64"/>
    </row>
    <row r="18" ht="18.75">
      <c r="C18" s="64"/>
    </row>
    <row r="19" ht="18.75">
      <c r="C19" s="64"/>
    </row>
    <row r="20" ht="18.75">
      <c r="C20" s="64"/>
    </row>
    <row r="21" ht="18.75">
      <c r="C21" s="64"/>
    </row>
    <row r="22" ht="18.75">
      <c r="C22" s="64"/>
    </row>
  </sheetData>
  <sheetProtection sheet="1"/>
  <mergeCells count="9">
    <mergeCell ref="E11:G11"/>
    <mergeCell ref="E12:G12"/>
    <mergeCell ref="A1:G1"/>
    <mergeCell ref="A3:A4"/>
    <mergeCell ref="A6:A7"/>
    <mergeCell ref="A9:B9"/>
    <mergeCell ref="A10:E10"/>
    <mergeCell ref="A8:D8"/>
    <mergeCell ref="A5:D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6.140625" style="24" customWidth="1"/>
    <col min="2" max="2" width="28.57421875" style="14" customWidth="1"/>
    <col min="3" max="3" width="17.421875" style="20" customWidth="1"/>
    <col min="4" max="4" width="46.8515625" style="14" customWidth="1"/>
    <col min="5" max="16384" width="9.140625" style="14" customWidth="1"/>
  </cols>
  <sheetData>
    <row r="1" spans="1:4" ht="32.25" customHeight="1">
      <c r="A1" s="114" t="s">
        <v>13</v>
      </c>
      <c r="B1" s="114"/>
      <c r="C1" s="114"/>
      <c r="D1" s="114"/>
    </row>
    <row r="2" spans="1:4" ht="32.25" customHeight="1">
      <c r="A2" s="116" t="s">
        <v>14</v>
      </c>
      <c r="B2" s="117"/>
      <c r="C2" s="117"/>
      <c r="D2" s="118"/>
    </row>
    <row r="3" spans="1:4" s="17" customFormat="1" ht="34.5" customHeight="1">
      <c r="A3" s="15" t="s">
        <v>11</v>
      </c>
      <c r="B3" s="15" t="s">
        <v>12</v>
      </c>
      <c r="C3" s="16" t="s">
        <v>6</v>
      </c>
      <c r="D3" s="15" t="s">
        <v>8</v>
      </c>
    </row>
    <row r="4" spans="1:4" ht="18.75">
      <c r="A4" s="34">
        <f>Tredicesima!A3</f>
        <v>2020</v>
      </c>
      <c r="B4" s="19">
        <v>600</v>
      </c>
      <c r="C4" s="19">
        <v>0</v>
      </c>
      <c r="D4" s="18">
        <f>B4-C4</f>
        <v>600</v>
      </c>
    </row>
    <row r="5" spans="1:4" ht="18.75">
      <c r="A5" s="34">
        <f>Tredicesima!A6</f>
        <v>2021</v>
      </c>
      <c r="B5" s="19">
        <v>1200</v>
      </c>
      <c r="C5" s="19">
        <v>0</v>
      </c>
      <c r="D5" s="18">
        <f>B5-C5</f>
        <v>1200</v>
      </c>
    </row>
    <row r="6" spans="1:4" ht="18.75">
      <c r="A6" s="112" t="s">
        <v>0</v>
      </c>
      <c r="B6" s="113"/>
      <c r="C6" s="18">
        <f>SUM(C4:C5)</f>
        <v>0</v>
      </c>
      <c r="D6" s="18">
        <f>SUM(D4:D5)</f>
        <v>1800</v>
      </c>
    </row>
    <row r="7" spans="1:4" ht="18.75">
      <c r="A7" s="115"/>
      <c r="B7" s="115"/>
      <c r="D7" s="21"/>
    </row>
    <row r="8" spans="1:4" ht="30" customHeight="1">
      <c r="A8" s="22" t="s">
        <v>9</v>
      </c>
      <c r="B8" s="32" t="str">
        <f>'Indennità di funzioni'!C22</f>
        <v>gg/mm/aaaa</v>
      </c>
      <c r="D8" s="23" t="s">
        <v>10</v>
      </c>
    </row>
    <row r="9" ht="18.75">
      <c r="D9" s="33" t="str">
        <f>'Indennità di funzioni'!D23</f>
        <v>Nome Cognome</v>
      </c>
    </row>
    <row r="10" ht="18.75">
      <c r="D10" s="21"/>
    </row>
    <row r="11" ht="18.75">
      <c r="D11" s="21"/>
    </row>
    <row r="12" ht="18.75">
      <c r="D12" s="21"/>
    </row>
    <row r="13" ht="18.75">
      <c r="D13" s="21"/>
    </row>
    <row r="14" ht="18.75">
      <c r="D14" s="21"/>
    </row>
    <row r="15" ht="18.75">
      <c r="D15" s="21"/>
    </row>
    <row r="16" ht="18.75">
      <c r="D16" s="21"/>
    </row>
    <row r="17" ht="18.75">
      <c r="D17" s="21"/>
    </row>
    <row r="18" ht="18.75">
      <c r="D18" s="1"/>
    </row>
  </sheetData>
  <sheetProtection sheet="1"/>
  <mergeCells count="4">
    <mergeCell ref="A6:B6"/>
    <mergeCell ref="A1:D1"/>
    <mergeCell ref="A7:B7"/>
    <mergeCell ref="A2:D2"/>
  </mergeCells>
  <printOptions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showGridLines="0" zoomScalePageLayoutView="0" workbookViewId="0" topLeftCell="A1">
      <selection activeCell="G14" sqref="G14"/>
    </sheetView>
  </sheetViews>
  <sheetFormatPr defaultColWidth="9.140625" defaultRowHeight="15"/>
  <cols>
    <col min="1" max="1" width="13.140625" style="28" customWidth="1"/>
    <col min="2" max="2" width="14.140625" style="28" customWidth="1"/>
    <col min="3" max="3" width="12.140625" style="28" customWidth="1"/>
    <col min="4" max="4" width="10.8515625" style="28" customWidth="1"/>
    <col min="5" max="5" width="14.421875" style="28" customWidth="1"/>
    <col min="6" max="6" width="11.7109375" style="28" customWidth="1"/>
    <col min="7" max="16384" width="9.140625" style="28" customWidth="1"/>
  </cols>
  <sheetData>
    <row r="1" spans="1:4" s="45" customFormat="1" ht="15" customHeight="1">
      <c r="A1" s="57" t="s">
        <v>51</v>
      </c>
      <c r="D1" s="28"/>
    </row>
    <row r="2" spans="1:5" s="45" customFormat="1" ht="20.25" customHeight="1">
      <c r="A2" s="119" t="s">
        <v>52</v>
      </c>
      <c r="B2" s="120"/>
      <c r="C2" s="120"/>
      <c r="D2" s="120"/>
      <c r="E2" s="120"/>
    </row>
    <row r="3" spans="1:5" s="45" customFormat="1" ht="27.75" customHeight="1">
      <c r="A3" s="46" t="s">
        <v>42</v>
      </c>
      <c r="B3" s="47" t="s">
        <v>43</v>
      </c>
      <c r="C3" s="52" t="s">
        <v>44</v>
      </c>
      <c r="D3" s="54" t="s">
        <v>40</v>
      </c>
      <c r="E3" s="54" t="s">
        <v>39</v>
      </c>
    </row>
    <row r="4" spans="1:5" s="45" customFormat="1" ht="22.5" customHeight="1">
      <c r="A4" s="48" t="s">
        <v>45</v>
      </c>
      <c r="B4" s="49">
        <v>17694.88</v>
      </c>
      <c r="C4" s="53">
        <v>23388.25</v>
      </c>
      <c r="D4" s="55">
        <f aca="true" t="shared" si="0" ref="D4:D9">$C$4-B4</f>
        <v>5693.369999999999</v>
      </c>
      <c r="E4" s="56">
        <f aca="true" t="shared" si="1" ref="E4:E9">D4/12</f>
        <v>474.44749999999993</v>
      </c>
    </row>
    <row r="5" spans="1:5" s="45" customFormat="1" ht="24" customHeight="1">
      <c r="A5" s="50" t="s">
        <v>46</v>
      </c>
      <c r="B5" s="51">
        <v>19499.92</v>
      </c>
      <c r="D5" s="55">
        <f t="shared" si="0"/>
        <v>3888.3300000000017</v>
      </c>
      <c r="E5" s="56">
        <f t="shared" si="1"/>
        <v>324.02750000000015</v>
      </c>
    </row>
    <row r="6" spans="1:5" s="45" customFormat="1" ht="22.5" customHeight="1">
      <c r="A6" s="48" t="s">
        <v>47</v>
      </c>
      <c r="B6" s="49">
        <v>20839.77</v>
      </c>
      <c r="D6" s="55">
        <f t="shared" si="0"/>
        <v>2548.4799999999996</v>
      </c>
      <c r="E6" s="56">
        <f t="shared" si="1"/>
        <v>212.3733333333333</v>
      </c>
    </row>
    <row r="7" spans="1:5" s="45" customFormat="1" ht="24" customHeight="1">
      <c r="A7" s="50" t="s">
        <v>48</v>
      </c>
      <c r="B7" s="51">
        <v>22175.22</v>
      </c>
      <c r="D7" s="55">
        <f t="shared" si="0"/>
        <v>1213.0299999999988</v>
      </c>
      <c r="E7" s="56">
        <f t="shared" si="1"/>
        <v>101.08583333333324</v>
      </c>
    </row>
    <row r="8" spans="1:5" s="45" customFormat="1" ht="22.5" customHeight="1">
      <c r="A8" s="48" t="s">
        <v>49</v>
      </c>
      <c r="B8" s="49">
        <v>23135.98</v>
      </c>
      <c r="D8" s="55">
        <f t="shared" si="0"/>
        <v>252.27000000000044</v>
      </c>
      <c r="E8" s="56">
        <f t="shared" si="1"/>
        <v>21.022500000000036</v>
      </c>
    </row>
    <row r="9" spans="1:5" s="45" customFormat="1" ht="24" customHeight="1">
      <c r="A9" s="50" t="s">
        <v>50</v>
      </c>
      <c r="B9" s="51">
        <v>23869.85</v>
      </c>
      <c r="D9" s="55">
        <f t="shared" si="0"/>
        <v>-481.59999999999854</v>
      </c>
      <c r="E9" s="56">
        <f t="shared" si="1"/>
        <v>-40.13333333333321</v>
      </c>
    </row>
    <row r="11" spans="1:4" s="45" customFormat="1" ht="15" customHeight="1">
      <c r="A11" s="57" t="s">
        <v>51</v>
      </c>
      <c r="D11" s="28"/>
    </row>
    <row r="12" spans="1:5" s="45" customFormat="1" ht="20.25" customHeight="1">
      <c r="A12" s="119" t="s">
        <v>53</v>
      </c>
      <c r="B12" s="120"/>
      <c r="C12" s="120"/>
      <c r="D12" s="120"/>
      <c r="E12" s="120"/>
    </row>
    <row r="13" spans="1:5" s="45" customFormat="1" ht="27.75" customHeight="1">
      <c r="A13" s="46" t="s">
        <v>42</v>
      </c>
      <c r="B13" s="47" t="s">
        <v>43</v>
      </c>
      <c r="C13" s="52" t="s">
        <v>44</v>
      </c>
      <c r="D13" s="54" t="s">
        <v>40</v>
      </c>
      <c r="E13" s="54" t="s">
        <v>39</v>
      </c>
    </row>
    <row r="14" spans="1:7" s="45" customFormat="1" ht="22.5" customHeight="1">
      <c r="A14" s="48" t="s">
        <v>45</v>
      </c>
      <c r="B14" s="49">
        <v>18057.28</v>
      </c>
      <c r="C14" s="53">
        <v>23858.65</v>
      </c>
      <c r="D14" s="55">
        <f aca="true" t="shared" si="2" ref="D14:D19">$C$14-B14</f>
        <v>5801.370000000003</v>
      </c>
      <c r="E14" s="56">
        <f aca="true" t="shared" si="3" ref="E14:E19">D14/12</f>
        <v>483.4475000000002</v>
      </c>
      <c r="G14" s="63"/>
    </row>
    <row r="15" spans="1:7" s="45" customFormat="1" ht="24" customHeight="1">
      <c r="A15" s="50" t="s">
        <v>46</v>
      </c>
      <c r="B15" s="51">
        <v>19892.32</v>
      </c>
      <c r="D15" s="55">
        <f t="shared" si="2"/>
        <v>3966.3300000000017</v>
      </c>
      <c r="E15" s="56">
        <f t="shared" si="3"/>
        <v>330.52750000000015</v>
      </c>
      <c r="G15" s="63"/>
    </row>
    <row r="16" spans="1:7" s="45" customFormat="1" ht="22.5" customHeight="1">
      <c r="A16" s="48" t="s">
        <v>47</v>
      </c>
      <c r="B16" s="49">
        <v>21269.37</v>
      </c>
      <c r="D16" s="55">
        <f t="shared" si="2"/>
        <v>2589.2800000000025</v>
      </c>
      <c r="E16" s="56">
        <f t="shared" si="3"/>
        <v>215.77333333333354</v>
      </c>
      <c r="G16" s="63"/>
    </row>
    <row r="17" spans="1:5" s="45" customFormat="1" ht="24" customHeight="1">
      <c r="A17" s="50" t="s">
        <v>48</v>
      </c>
      <c r="B17" s="51">
        <v>22630.02</v>
      </c>
      <c r="D17" s="55">
        <f t="shared" si="2"/>
        <v>1228.630000000001</v>
      </c>
      <c r="E17" s="56">
        <f t="shared" si="3"/>
        <v>102.38583333333342</v>
      </c>
    </row>
    <row r="18" spans="1:5" s="45" customFormat="1" ht="22.5" customHeight="1">
      <c r="A18" s="48" t="s">
        <v>49</v>
      </c>
      <c r="B18" s="49">
        <v>23611.18</v>
      </c>
      <c r="D18" s="55">
        <f t="shared" si="2"/>
        <v>247.47000000000116</v>
      </c>
      <c r="E18" s="56">
        <f t="shared" si="3"/>
        <v>20.622500000000098</v>
      </c>
    </row>
    <row r="19" spans="1:5" s="45" customFormat="1" ht="24" customHeight="1">
      <c r="A19" s="50" t="s">
        <v>50</v>
      </c>
      <c r="B19" s="51">
        <v>24355.85</v>
      </c>
      <c r="D19" s="55">
        <f t="shared" si="2"/>
        <v>-497.1999999999971</v>
      </c>
      <c r="E19" s="56">
        <f t="shared" si="3"/>
        <v>-41.43333333333309</v>
      </c>
    </row>
  </sheetData>
  <sheetProtection sheet="1"/>
  <mergeCells count="2">
    <mergeCell ref="A2:E2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Diego</cp:lastModifiedBy>
  <cp:lastPrinted>2022-11-14T21:07:18Z</cp:lastPrinted>
  <dcterms:created xsi:type="dcterms:W3CDTF">2016-05-03T09:49:07Z</dcterms:created>
  <dcterms:modified xsi:type="dcterms:W3CDTF">2024-03-03T12:21:06Z</dcterms:modified>
  <cp:category/>
  <cp:version/>
  <cp:contentType/>
  <cp:contentStatus/>
</cp:coreProperties>
</file>