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15" yWindow="32760" windowWidth="13785" windowHeight="9675" activeTab="0"/>
  </bookViews>
  <sheets>
    <sheet name="%  e totale" sheetId="1" r:id="rId1"/>
  </sheets>
  <definedNames>
    <definedName name="_xlnm.Print_Area" localSheetId="0">'%  e totale'!$A$2:$I$38</definedName>
  </definedNames>
  <calcPr fullCalcOnLoad="1"/>
</workbook>
</file>

<file path=xl/comments1.xml><?xml version="1.0" encoding="utf-8"?>
<comments xmlns="http://schemas.openxmlformats.org/spreadsheetml/2006/main">
  <authors>
    <author>Diego</author>
  </authors>
  <commentList>
    <comment ref="A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il dato</t>
        </r>
      </text>
    </comment>
    <comment ref="A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il dato</t>
        </r>
      </text>
    </comment>
    <comment ref="A1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il dato</t>
        </r>
      </text>
    </comment>
    <comment ref="D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il dato</t>
        </r>
      </text>
    </comment>
    <comment ref="D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il dato</t>
        </r>
      </text>
    </comment>
    <comment ref="D1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il dato</t>
        </r>
      </text>
    </comment>
    <comment ref="D1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il dato</t>
        </r>
      </text>
    </comment>
    <comment ref="D1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il dato</t>
        </r>
      </text>
    </comment>
    <comment ref="D2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il dato</t>
        </r>
      </text>
    </comment>
    <comment ref="A1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il dato</t>
        </r>
      </text>
    </comment>
    <comment ref="A1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il dato</t>
        </r>
      </text>
    </comment>
    <comment ref="A2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il dato</t>
        </r>
      </text>
    </comment>
    <comment ref="A2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il dato</t>
        </r>
      </text>
    </comment>
    <comment ref="A2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il dato</t>
        </r>
      </text>
    </comment>
    <comment ref="A2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il dato</t>
        </r>
      </text>
    </comment>
    <comment ref="A3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il dato</t>
        </r>
      </text>
    </comment>
    <comment ref="A3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il dato</t>
        </r>
      </text>
    </comment>
    <comment ref="D3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il dato</t>
        </r>
      </text>
    </comment>
    <comment ref="D3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il dato</t>
        </r>
      </text>
    </comment>
    <comment ref="D2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il dato</t>
        </r>
      </text>
    </comment>
    <comment ref="D2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il dato</t>
        </r>
      </text>
    </comment>
    <comment ref="D2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il dato</t>
        </r>
      </text>
    </comment>
    <comment ref="G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il dato</t>
        </r>
      </text>
    </comment>
    <comment ref="G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il dato</t>
        </r>
      </text>
    </comment>
    <comment ref="G1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il dato</t>
        </r>
      </text>
    </comment>
    <comment ref="G1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il dato</t>
        </r>
      </text>
    </comment>
    <comment ref="G1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il dato</t>
        </r>
      </text>
    </comment>
    <comment ref="G2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il dato</t>
        </r>
      </text>
    </comment>
    <comment ref="G2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il dato</t>
        </r>
      </text>
    </comment>
    <comment ref="G2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il dato</t>
        </r>
      </text>
    </comment>
    <comment ref="G2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il dato</t>
        </r>
      </text>
    </comment>
    <comment ref="G3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il dato</t>
        </r>
      </text>
    </comment>
    <comment ref="G3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il dato
</t>
        </r>
      </text>
    </comment>
    <comment ref="A3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il dato</t>
        </r>
      </text>
    </comment>
    <comment ref="D3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il dato</t>
        </r>
      </text>
    </comment>
    <comment ref="G3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il dato</t>
        </r>
      </text>
    </comment>
  </commentList>
</comments>
</file>

<file path=xl/sharedStrings.xml><?xml version="1.0" encoding="utf-8"?>
<sst xmlns="http://schemas.openxmlformats.org/spreadsheetml/2006/main" count="42" uniqueCount="21">
  <si>
    <t>lordo</t>
  </si>
  <si>
    <t>ho lo 0,35% del totale</t>
  </si>
  <si>
    <t>totale</t>
  </si>
  <si>
    <t>totale senza 0,35%</t>
  </si>
  <si>
    <t>1,61%</t>
  </si>
  <si>
    <t xml:space="preserve">2,50% </t>
  </si>
  <si>
    <t xml:space="preserve">24,20% </t>
  </si>
  <si>
    <t xml:space="preserve">23% </t>
  </si>
  <si>
    <t xml:space="preserve">9,15% </t>
  </si>
  <si>
    <t xml:space="preserve">9,10% </t>
  </si>
  <si>
    <t>8,80%</t>
  </si>
  <si>
    <t xml:space="preserve">8,75% </t>
  </si>
  <si>
    <t xml:space="preserve">8,50% </t>
  </si>
  <si>
    <t xml:space="preserve">7,10% </t>
  </si>
  <si>
    <t>0,35% del totale</t>
  </si>
  <si>
    <t>imponibile</t>
  </si>
  <si>
    <t xml:space="preserve">dal totale voglio separare x % dall'imponibile </t>
  </si>
  <si>
    <t>dal valore x % del totale risalgo al totale</t>
  </si>
  <si>
    <t xml:space="preserve">valore decurtato del x% risalgo al totale </t>
  </si>
  <si>
    <t>Aiutaci a condividere tutto il materiale iscriviti ad ANAA Scuole</t>
  </si>
  <si>
    <t>20%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</si>
</sst>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000"/>
    <numFmt numFmtId="179" formatCode="0.0000000"/>
    <numFmt numFmtId="180" formatCode="0.00000"/>
    <numFmt numFmtId="181" formatCode="0.0000"/>
    <numFmt numFmtId="182" formatCode="0.000"/>
    <numFmt numFmtId="183" formatCode="_-[$€-2]\ * #,##0.00_-;\-[$€-2]\ * #,##0.00_-;_-[$€-2]\ * &quot;-&quot;??_-"/>
    <numFmt numFmtId="184" formatCode="0.0"/>
    <numFmt numFmtId="185" formatCode="_-[$€-2]\ * #,##0.00_-;\-[$€-2]\ * #,##0.00_-;_-[$€-2]\ * &quot;-&quot;??_-;_-@_-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#,##0.00_ ;\-#,##0.00\ "/>
    <numFmt numFmtId="190" formatCode="#,##0.000_ ;\-#,##0.000\ "/>
    <numFmt numFmtId="191" formatCode="#,##0.0_ ;\-#,##0.0\ "/>
    <numFmt numFmtId="192" formatCode="#,##0_ ;\-#,##0\ "/>
    <numFmt numFmtId="193" formatCode="[$€-2]\ #.##000_);[Red]\([$€-2]\ #.##000\)"/>
    <numFmt numFmtId="194" formatCode="_-[$€-410]\ * #,##0.00_-;\-[$€-410]\ * #,##0.00_-;_-[$€-410]\ * &quot;-&quot;??_-;_-@_-"/>
    <numFmt numFmtId="195" formatCode="&quot;€&quot;\ #,##0.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i/>
      <u val="single"/>
      <sz val="16"/>
      <color indexed="12"/>
      <name val="Calibri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i/>
      <u val="single"/>
      <sz val="16"/>
      <color theme="1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183" fontId="0" fillId="0" borderId="0" applyFont="0" applyFill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2" fontId="3" fillId="0" borderId="0" xfId="44" applyNumberFormat="1" applyFont="1" applyFill="1" applyAlignment="1" applyProtection="1">
      <alignment/>
      <protection hidden="1"/>
    </xf>
    <xf numFmtId="0" fontId="44" fillId="0" borderId="0" xfId="36" applyFont="1" applyAlignment="1" applyProtection="1">
      <alignment horizontal="left" vertical="center"/>
      <protection hidden="1"/>
    </xf>
    <xf numFmtId="0" fontId="44" fillId="0" borderId="0" xfId="36" applyFont="1" applyAlignment="1" applyProtection="1">
      <alignment vertical="center"/>
      <protection hidden="1"/>
    </xf>
    <xf numFmtId="2" fontId="3" fillId="0" borderId="0" xfId="0" applyNumberFormat="1" applyFont="1" applyFill="1" applyAlignment="1" applyProtection="1">
      <alignment/>
      <protection hidden="1"/>
    </xf>
    <xf numFmtId="2" fontId="4" fillId="10" borderId="10" xfId="0" applyNumberFormat="1" applyFont="1" applyFill="1" applyBorder="1" applyAlignment="1" applyProtection="1">
      <alignment horizontal="center"/>
      <protection hidden="1"/>
    </xf>
    <xf numFmtId="2" fontId="4" fillId="10" borderId="11" xfId="0" applyNumberFormat="1" applyFont="1" applyFill="1" applyBorder="1" applyAlignment="1" applyProtection="1">
      <alignment horizontal="center"/>
      <protection hidden="1"/>
    </xf>
    <xf numFmtId="2" fontId="4" fillId="0" borderId="0" xfId="0" applyNumberFormat="1" applyFont="1" applyFill="1" applyAlignment="1" applyProtection="1">
      <alignment/>
      <protection hidden="1"/>
    </xf>
    <xf numFmtId="2" fontId="4" fillId="32" borderId="10" xfId="0" applyNumberFormat="1" applyFont="1" applyFill="1" applyBorder="1" applyAlignment="1" applyProtection="1">
      <alignment horizontal="center"/>
      <protection hidden="1"/>
    </xf>
    <xf numFmtId="2" fontId="4" fillId="32" borderId="11" xfId="0" applyNumberFormat="1" applyFont="1" applyFill="1" applyBorder="1" applyAlignment="1" applyProtection="1">
      <alignment horizontal="center"/>
      <protection hidden="1"/>
    </xf>
    <xf numFmtId="2" fontId="4" fillId="33" borderId="10" xfId="0" applyNumberFormat="1" applyFont="1" applyFill="1" applyBorder="1" applyAlignment="1" applyProtection="1">
      <alignment horizontal="center"/>
      <protection hidden="1"/>
    </xf>
    <xf numFmtId="2" fontId="4" fillId="33" borderId="12" xfId="0" applyNumberFormat="1" applyFont="1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/>
      <protection hidden="1"/>
    </xf>
    <xf numFmtId="49" fontId="3" fillId="0" borderId="13" xfId="0" applyNumberFormat="1" applyFont="1" applyFill="1" applyBorder="1" applyAlignment="1" applyProtection="1">
      <alignment horizontal="center"/>
      <protection hidden="1"/>
    </xf>
    <xf numFmtId="2" fontId="3" fillId="0" borderId="14" xfId="0" applyNumberFormat="1" applyFont="1" applyFill="1" applyBorder="1" applyAlignment="1" applyProtection="1">
      <alignment horizontal="center"/>
      <protection hidden="1"/>
    </xf>
    <xf numFmtId="2" fontId="3" fillId="0" borderId="0" xfId="0" applyNumberFormat="1" applyFont="1" applyFill="1" applyAlignment="1" applyProtection="1">
      <alignment horizontal="center"/>
      <protection hidden="1"/>
    </xf>
    <xf numFmtId="2" fontId="3" fillId="0" borderId="13" xfId="0" applyNumberFormat="1" applyFont="1" applyFill="1" applyBorder="1" applyAlignment="1" applyProtection="1">
      <alignment horizontal="center"/>
      <protection hidden="1"/>
    </xf>
    <xf numFmtId="183" fontId="6" fillId="0" borderId="15" xfId="44" applyFont="1" applyFill="1" applyBorder="1" applyAlignment="1" applyProtection="1">
      <alignment horizontal="left"/>
      <protection hidden="1" locked="0"/>
    </xf>
    <xf numFmtId="183" fontId="3" fillId="0" borderId="16" xfId="44" applyFont="1" applyFill="1" applyBorder="1" applyAlignment="1" applyProtection="1">
      <alignment horizontal="left"/>
      <protection hidden="1"/>
    </xf>
    <xf numFmtId="183" fontId="3" fillId="0" borderId="0" xfId="44" applyFont="1" applyFill="1" applyAlignment="1" applyProtection="1">
      <alignment horizontal="left"/>
      <protection hidden="1"/>
    </xf>
    <xf numFmtId="183" fontId="3" fillId="0" borderId="14" xfId="44" applyFont="1" applyFill="1" applyBorder="1" applyAlignment="1" applyProtection="1">
      <alignment horizontal="left"/>
      <protection hidden="1"/>
    </xf>
    <xf numFmtId="183" fontId="3" fillId="0" borderId="17" xfId="44" applyFont="1" applyFill="1" applyBorder="1" applyAlignment="1" applyProtection="1">
      <alignment horizontal="left"/>
      <protection hidden="1"/>
    </xf>
    <xf numFmtId="183" fontId="3" fillId="0" borderId="0" xfId="44" applyFont="1" applyFill="1" applyAlignment="1" applyProtection="1">
      <alignment/>
      <protection hidden="1"/>
    </xf>
    <xf numFmtId="183" fontId="3" fillId="0" borderId="18" xfId="44" applyFont="1" applyFill="1" applyBorder="1" applyAlignment="1" applyProtection="1">
      <alignment horizontal="left"/>
      <protection hidden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0</xdr:row>
      <xdr:rowOff>38100</xdr:rowOff>
    </xdr:from>
    <xdr:to>
      <xdr:col>0</xdr:col>
      <xdr:colOff>1095375</xdr:colOff>
      <xdr:row>0</xdr:row>
      <xdr:rowOff>638175</xdr:rowOff>
    </xdr:to>
    <xdr:pic>
      <xdr:nvPicPr>
        <xdr:cNvPr id="1" name="Immagine 1" descr="Logo100x1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810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naascuole.org/iscrizione-associazione-anaa-scuole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67"/>
  <sheetViews>
    <sheetView showGridLines="0" tabSelected="1" zoomScalePageLayoutView="0" workbookViewId="0" topLeftCell="A1">
      <selection activeCell="E42" sqref="E42"/>
    </sheetView>
  </sheetViews>
  <sheetFormatPr defaultColWidth="9.140625" defaultRowHeight="12.75"/>
  <cols>
    <col min="1" max="2" width="20.421875" style="1" customWidth="1"/>
    <col min="3" max="3" width="6.28125" style="4" customWidth="1"/>
    <col min="4" max="5" width="21.57421875" style="1" customWidth="1"/>
    <col min="6" max="6" width="6.57421875" style="4" customWidth="1"/>
    <col min="7" max="7" width="18.57421875" style="1" customWidth="1"/>
    <col min="8" max="8" width="18.00390625" style="1" customWidth="1"/>
    <col min="9" max="9" width="14.00390625" style="4" customWidth="1"/>
    <col min="10" max="16384" width="9.140625" style="4" customWidth="1"/>
  </cols>
  <sheetData>
    <row r="1" spans="2:14" ht="52.5" customHeight="1">
      <c r="B1" s="2" t="s">
        <v>19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</row>
    <row r="2" spans="1:9" s="7" customFormat="1" ht="12.75" customHeight="1">
      <c r="A2" s="5" t="s">
        <v>17</v>
      </c>
      <c r="B2" s="6"/>
      <c r="D2" s="8" t="s">
        <v>18</v>
      </c>
      <c r="E2" s="9"/>
      <c r="G2" s="10" t="s">
        <v>16</v>
      </c>
      <c r="H2" s="11"/>
      <c r="I2" s="12"/>
    </row>
    <row r="3" spans="1:8" ht="12.75" customHeight="1">
      <c r="A3" s="4"/>
      <c r="B3" s="4"/>
      <c r="D3" s="4"/>
      <c r="E3" s="4"/>
      <c r="G3" s="4"/>
      <c r="H3" s="4"/>
    </row>
    <row r="4" spans="1:9" s="15" customFormat="1" ht="12.75" customHeight="1" thickBot="1">
      <c r="A4" s="13" t="s">
        <v>1</v>
      </c>
      <c r="B4" s="14" t="s">
        <v>2</v>
      </c>
      <c r="D4" s="16" t="s">
        <v>3</v>
      </c>
      <c r="E4" s="14" t="s">
        <v>2</v>
      </c>
      <c r="G4" s="16" t="s">
        <v>2</v>
      </c>
      <c r="H4" s="14" t="s">
        <v>14</v>
      </c>
      <c r="I4" s="14" t="s">
        <v>15</v>
      </c>
    </row>
    <row r="5" spans="1:9" s="19" customFormat="1" ht="12.75" customHeight="1" thickBot="1">
      <c r="A5" s="17">
        <v>0.35</v>
      </c>
      <c r="B5" s="18">
        <f>A5*10000/35</f>
        <v>100</v>
      </c>
      <c r="D5" s="17">
        <v>99.65</v>
      </c>
      <c r="E5" s="18">
        <f>D5/0.9965</f>
        <v>100</v>
      </c>
      <c r="G5" s="17">
        <v>100</v>
      </c>
      <c r="H5" s="20">
        <f>G5*0.35%</f>
        <v>0.35</v>
      </c>
      <c r="I5" s="21">
        <f>G5-H5</f>
        <v>99.65</v>
      </c>
    </row>
    <row r="6" spans="1:8" ht="12.75" customHeight="1">
      <c r="A6" s="4"/>
      <c r="B6" s="4"/>
      <c r="D6" s="4"/>
      <c r="E6" s="4"/>
      <c r="G6" s="4"/>
      <c r="H6" s="4"/>
    </row>
    <row r="7" spans="1:9" ht="12.75" customHeight="1" thickBot="1">
      <c r="A7" s="13" t="s">
        <v>4</v>
      </c>
      <c r="B7" s="14"/>
      <c r="D7" s="16" t="str">
        <f>A7</f>
        <v>1,61%</v>
      </c>
      <c r="E7" s="14" t="s">
        <v>0</v>
      </c>
      <c r="G7" s="16" t="str">
        <f>G4</f>
        <v>totale</v>
      </c>
      <c r="H7" s="14" t="str">
        <f>D7</f>
        <v>1,61%</v>
      </c>
      <c r="I7" s="14" t="str">
        <f>I4</f>
        <v>imponibile</v>
      </c>
    </row>
    <row r="8" spans="1:9" s="22" customFormat="1" ht="12.75" customHeight="1" thickBot="1">
      <c r="A8" s="17">
        <v>1.61</v>
      </c>
      <c r="B8" s="18">
        <f>A8*10000/161</f>
        <v>100.00000000000001</v>
      </c>
      <c r="D8" s="17">
        <v>98.39</v>
      </c>
      <c r="E8" s="18">
        <f>D8/0.9839</f>
        <v>100</v>
      </c>
      <c r="G8" s="17">
        <v>100</v>
      </c>
      <c r="H8" s="20">
        <f>G8*1.61%</f>
        <v>1.6099999999999999</v>
      </c>
      <c r="I8" s="21">
        <f>G8-H8</f>
        <v>98.39</v>
      </c>
    </row>
    <row r="9" spans="1:8" ht="12.75" customHeight="1">
      <c r="A9" s="4"/>
      <c r="B9" s="4"/>
      <c r="D9" s="4"/>
      <c r="E9" s="4"/>
      <c r="G9" s="4"/>
      <c r="H9" s="4"/>
    </row>
    <row r="10" spans="1:9" ht="12.75" customHeight="1" thickBot="1">
      <c r="A10" s="13" t="s">
        <v>5</v>
      </c>
      <c r="B10" s="14"/>
      <c r="D10" s="16" t="str">
        <f>A10</f>
        <v>2,50% </v>
      </c>
      <c r="E10" s="14" t="s">
        <v>0</v>
      </c>
      <c r="G10" s="16" t="str">
        <f>G7</f>
        <v>totale</v>
      </c>
      <c r="H10" s="14" t="str">
        <f>D10</f>
        <v>2,50% </v>
      </c>
      <c r="I10" s="14" t="str">
        <f>I7</f>
        <v>imponibile</v>
      </c>
    </row>
    <row r="11" spans="1:9" s="22" customFormat="1" ht="12.75" customHeight="1" thickBot="1">
      <c r="A11" s="17">
        <v>2.5</v>
      </c>
      <c r="B11" s="18">
        <f>A11*1000/25</f>
        <v>100</v>
      </c>
      <c r="D11" s="17">
        <v>97.5</v>
      </c>
      <c r="E11" s="18">
        <f>D11/0.975</f>
        <v>100</v>
      </c>
      <c r="G11" s="17">
        <v>100</v>
      </c>
      <c r="H11" s="20">
        <f>G11*2.5%</f>
        <v>2.5</v>
      </c>
      <c r="I11" s="21">
        <f>G11-H11</f>
        <v>97.5</v>
      </c>
    </row>
    <row r="12" spans="1:8" ht="12.75" customHeight="1">
      <c r="A12" s="4"/>
      <c r="B12" s="4"/>
      <c r="D12" s="4"/>
      <c r="E12" s="4"/>
      <c r="G12" s="4"/>
      <c r="H12" s="4"/>
    </row>
    <row r="13" spans="1:9" ht="12.75" customHeight="1" thickBot="1">
      <c r="A13" s="13" t="s">
        <v>13</v>
      </c>
      <c r="B13" s="14" t="s">
        <v>0</v>
      </c>
      <c r="D13" s="16" t="str">
        <f>A13</f>
        <v>7,10% </v>
      </c>
      <c r="E13" s="14" t="s">
        <v>0</v>
      </c>
      <c r="G13" s="16" t="str">
        <f>G10</f>
        <v>totale</v>
      </c>
      <c r="H13" s="14" t="str">
        <f>D13</f>
        <v>7,10% </v>
      </c>
      <c r="I13" s="14" t="str">
        <f>I10</f>
        <v>imponibile</v>
      </c>
    </row>
    <row r="14" spans="1:9" s="22" customFormat="1" ht="12.75" customHeight="1" thickBot="1">
      <c r="A14" s="17">
        <v>7.1</v>
      </c>
      <c r="B14" s="18">
        <f>A14*1000/71</f>
        <v>100</v>
      </c>
      <c r="D14" s="17">
        <v>92.9</v>
      </c>
      <c r="E14" s="18">
        <f>D14/0.929</f>
        <v>100</v>
      </c>
      <c r="G14" s="17">
        <v>100</v>
      </c>
      <c r="H14" s="20">
        <f>G14*7.1%</f>
        <v>7.1</v>
      </c>
      <c r="I14" s="21">
        <f>G14-H14</f>
        <v>92.9</v>
      </c>
    </row>
    <row r="15" spans="1:8" ht="12.75" customHeight="1">
      <c r="A15" s="4"/>
      <c r="B15" s="4"/>
      <c r="D15" s="4"/>
      <c r="E15" s="4"/>
      <c r="G15" s="4"/>
      <c r="H15" s="4"/>
    </row>
    <row r="16" spans="1:9" ht="12.75" customHeight="1" thickBot="1">
      <c r="A16" s="13" t="s">
        <v>12</v>
      </c>
      <c r="B16" s="14" t="s">
        <v>0</v>
      </c>
      <c r="D16" s="16" t="str">
        <f>A16</f>
        <v>8,50% </v>
      </c>
      <c r="E16" s="14" t="s">
        <v>0</v>
      </c>
      <c r="G16" s="16" t="str">
        <f>G13</f>
        <v>totale</v>
      </c>
      <c r="H16" s="14" t="str">
        <f>D16</f>
        <v>8,50% </v>
      </c>
      <c r="I16" s="14" t="str">
        <f>I13</f>
        <v>imponibile</v>
      </c>
    </row>
    <row r="17" spans="1:9" s="22" customFormat="1" ht="12.75" customHeight="1" thickBot="1">
      <c r="A17" s="17">
        <v>8.5</v>
      </c>
      <c r="B17" s="18">
        <f>A17*1000/85</f>
        <v>100</v>
      </c>
      <c r="D17" s="17">
        <v>91.5</v>
      </c>
      <c r="E17" s="18">
        <f>D17/0.915</f>
        <v>100</v>
      </c>
      <c r="G17" s="17">
        <v>100</v>
      </c>
      <c r="H17" s="20">
        <f>G17*8.5%</f>
        <v>8.5</v>
      </c>
      <c r="I17" s="21">
        <f>G17-H17</f>
        <v>91.5</v>
      </c>
    </row>
    <row r="18" spans="1:8" ht="12.75" customHeight="1">
      <c r="A18" s="4"/>
      <c r="B18" s="4"/>
      <c r="D18" s="4"/>
      <c r="E18" s="4"/>
      <c r="G18" s="4"/>
      <c r="H18" s="4"/>
    </row>
    <row r="19" spans="1:9" s="15" customFormat="1" ht="12.75" customHeight="1" thickBot="1">
      <c r="A19" s="13" t="s">
        <v>11</v>
      </c>
      <c r="B19" s="14" t="s">
        <v>0</v>
      </c>
      <c r="D19" s="16" t="str">
        <f>A19</f>
        <v>8,75% </v>
      </c>
      <c r="E19" s="14" t="s">
        <v>0</v>
      </c>
      <c r="G19" s="16" t="str">
        <f>G16</f>
        <v>totale</v>
      </c>
      <c r="H19" s="14" t="str">
        <f>D19</f>
        <v>8,75% </v>
      </c>
      <c r="I19" s="14" t="str">
        <f>I16</f>
        <v>imponibile</v>
      </c>
    </row>
    <row r="20" spans="1:9" s="19" customFormat="1" ht="12.75" customHeight="1" thickBot="1">
      <c r="A20" s="17">
        <v>8.75</v>
      </c>
      <c r="B20" s="18">
        <f>A20*10000/875</f>
        <v>100</v>
      </c>
      <c r="D20" s="17">
        <v>91.25</v>
      </c>
      <c r="E20" s="18">
        <f>D20/0.9125</f>
        <v>100</v>
      </c>
      <c r="G20" s="17">
        <v>100</v>
      </c>
      <c r="H20" s="20">
        <f>G20*8.75%</f>
        <v>8.75</v>
      </c>
      <c r="I20" s="21">
        <f>G20-H20</f>
        <v>91.25</v>
      </c>
    </row>
    <row r="21" spans="1:8" ht="12.75" customHeight="1">
      <c r="A21" s="4"/>
      <c r="B21" s="4"/>
      <c r="D21" s="4"/>
      <c r="E21" s="4"/>
      <c r="G21" s="4"/>
      <c r="H21" s="4"/>
    </row>
    <row r="22" spans="1:9" s="15" customFormat="1" ht="12.75" customHeight="1" thickBot="1">
      <c r="A22" s="13" t="s">
        <v>10</v>
      </c>
      <c r="B22" s="14" t="s">
        <v>0</v>
      </c>
      <c r="D22" s="16" t="str">
        <f>A22</f>
        <v>8,80%</v>
      </c>
      <c r="E22" s="14" t="s">
        <v>0</v>
      </c>
      <c r="G22" s="16" t="str">
        <f>G19</f>
        <v>totale</v>
      </c>
      <c r="H22" s="14" t="str">
        <f>D22</f>
        <v>8,80%</v>
      </c>
      <c r="I22" s="14" t="str">
        <f>I19</f>
        <v>imponibile</v>
      </c>
    </row>
    <row r="23" spans="1:9" s="19" customFormat="1" ht="12.75" customHeight="1" thickBot="1">
      <c r="A23" s="17">
        <v>8.8</v>
      </c>
      <c r="B23" s="18">
        <f>A23*10000/880</f>
        <v>100</v>
      </c>
      <c r="D23" s="17">
        <v>91.2</v>
      </c>
      <c r="E23" s="18">
        <f>D23/0.912</f>
        <v>100</v>
      </c>
      <c r="G23" s="17">
        <v>100</v>
      </c>
      <c r="H23" s="20">
        <f>G23*8.8%</f>
        <v>8.8</v>
      </c>
      <c r="I23" s="21">
        <f>G23-H23</f>
        <v>91.2</v>
      </c>
    </row>
    <row r="24" ht="12.75" customHeight="1"/>
    <row r="25" spans="1:9" s="15" customFormat="1" ht="12.75" customHeight="1" thickBot="1">
      <c r="A25" s="13" t="s">
        <v>9</v>
      </c>
      <c r="B25" s="14" t="s">
        <v>0</v>
      </c>
      <c r="D25" s="16" t="str">
        <f>A25</f>
        <v>9,10% </v>
      </c>
      <c r="E25" s="14" t="s">
        <v>0</v>
      </c>
      <c r="G25" s="16" t="str">
        <f>G22</f>
        <v>totale</v>
      </c>
      <c r="H25" s="14" t="str">
        <f>D25</f>
        <v>9,10% </v>
      </c>
      <c r="I25" s="14" t="str">
        <f>I22</f>
        <v>imponibile</v>
      </c>
    </row>
    <row r="26" spans="1:9" s="19" customFormat="1" ht="12.75" customHeight="1" thickBot="1">
      <c r="A26" s="17">
        <v>9.1</v>
      </c>
      <c r="B26" s="18">
        <f>A26*1000/91</f>
        <v>100</v>
      </c>
      <c r="D26" s="17">
        <v>90.9</v>
      </c>
      <c r="E26" s="18">
        <f>D26/0.909</f>
        <v>100</v>
      </c>
      <c r="G26" s="17">
        <v>100</v>
      </c>
      <c r="H26" s="20">
        <f>G26*9.1%</f>
        <v>9.1</v>
      </c>
      <c r="I26" s="21">
        <f>G26-H26</f>
        <v>90.9</v>
      </c>
    </row>
    <row r="27" ht="12.75" customHeight="1"/>
    <row r="28" spans="1:9" s="15" customFormat="1" ht="12.75" customHeight="1" thickBot="1">
      <c r="A28" s="13" t="s">
        <v>8</v>
      </c>
      <c r="B28" s="14" t="s">
        <v>0</v>
      </c>
      <c r="D28" s="16" t="str">
        <f>A28</f>
        <v>9,15% </v>
      </c>
      <c r="E28" s="14" t="s">
        <v>0</v>
      </c>
      <c r="G28" s="16" t="str">
        <f>G25</f>
        <v>totale</v>
      </c>
      <c r="H28" s="14" t="str">
        <f>D28</f>
        <v>9,15% </v>
      </c>
      <c r="I28" s="14" t="str">
        <f>I25</f>
        <v>imponibile</v>
      </c>
    </row>
    <row r="29" spans="1:9" s="19" customFormat="1" ht="12.75" customHeight="1" thickBot="1">
      <c r="A29" s="17">
        <v>9.15</v>
      </c>
      <c r="B29" s="18">
        <f>A29*10000/915</f>
        <v>100</v>
      </c>
      <c r="D29" s="17">
        <v>90.85</v>
      </c>
      <c r="E29" s="18">
        <f>D29/0.9085</f>
        <v>100</v>
      </c>
      <c r="G29" s="17">
        <v>100</v>
      </c>
      <c r="H29" s="20">
        <f>G29*9.15%</f>
        <v>9.15</v>
      </c>
      <c r="I29" s="21">
        <f>G29-H29</f>
        <v>90.85</v>
      </c>
    </row>
    <row r="30" ht="12.75" customHeight="1"/>
    <row r="31" spans="1:9" s="15" customFormat="1" ht="12.75" customHeight="1" thickBot="1">
      <c r="A31" s="13" t="s">
        <v>20</v>
      </c>
      <c r="B31" s="14" t="s">
        <v>0</v>
      </c>
      <c r="D31" s="16" t="str">
        <f>A31</f>
        <v>20%</v>
      </c>
      <c r="E31" s="14" t="s">
        <v>0</v>
      </c>
      <c r="G31" s="16" t="str">
        <f>G25</f>
        <v>totale</v>
      </c>
      <c r="H31" s="14" t="str">
        <f>D31</f>
        <v>20%</v>
      </c>
      <c r="I31" s="14" t="str">
        <f>I25</f>
        <v>imponibile</v>
      </c>
    </row>
    <row r="32" spans="1:9" s="19" customFormat="1" ht="12.75" customHeight="1" thickBot="1">
      <c r="A32" s="17">
        <v>20</v>
      </c>
      <c r="B32" s="18">
        <f>A32*100/20</f>
        <v>100</v>
      </c>
      <c r="D32" s="17">
        <v>80</v>
      </c>
      <c r="E32" s="18">
        <f>D32/0.8</f>
        <v>100</v>
      </c>
      <c r="G32" s="17">
        <v>100</v>
      </c>
      <c r="H32" s="20">
        <f>G32*20%</f>
        <v>20</v>
      </c>
      <c r="I32" s="21">
        <f>G32-H32</f>
        <v>80</v>
      </c>
    </row>
    <row r="33" ht="12.75" customHeight="1"/>
    <row r="34" spans="1:9" s="15" customFormat="1" ht="12.75" customHeight="1" thickBot="1">
      <c r="A34" s="13" t="s">
        <v>7</v>
      </c>
      <c r="B34" s="14" t="s">
        <v>0</v>
      </c>
      <c r="D34" s="16" t="str">
        <f>A34</f>
        <v>23% </v>
      </c>
      <c r="E34" s="14" t="s">
        <v>0</v>
      </c>
      <c r="G34" s="16" t="str">
        <f>G28</f>
        <v>totale</v>
      </c>
      <c r="H34" s="14" t="str">
        <f>D34</f>
        <v>23% </v>
      </c>
      <c r="I34" s="14" t="str">
        <f>I28</f>
        <v>imponibile</v>
      </c>
    </row>
    <row r="35" spans="1:9" s="19" customFormat="1" ht="12.75" customHeight="1" thickBot="1">
      <c r="A35" s="17">
        <v>23</v>
      </c>
      <c r="B35" s="18">
        <f>A35*100/23</f>
        <v>100</v>
      </c>
      <c r="D35" s="17">
        <v>77</v>
      </c>
      <c r="E35" s="18">
        <f>D35/0.77</f>
        <v>100</v>
      </c>
      <c r="G35" s="17">
        <v>100</v>
      </c>
      <c r="H35" s="20">
        <f>G35*23%</f>
        <v>23</v>
      </c>
      <c r="I35" s="21">
        <f>G35-H35</f>
        <v>77</v>
      </c>
    </row>
    <row r="36" ht="12.75" customHeight="1"/>
    <row r="37" spans="1:9" ht="12.75" customHeight="1" thickBot="1">
      <c r="A37" s="13" t="s">
        <v>6</v>
      </c>
      <c r="B37" s="14" t="s">
        <v>0</v>
      </c>
      <c r="D37" s="16" t="str">
        <f>A37</f>
        <v>24,20% </v>
      </c>
      <c r="E37" s="14" t="s">
        <v>0</v>
      </c>
      <c r="G37" s="16" t="str">
        <f>G34</f>
        <v>totale</v>
      </c>
      <c r="H37" s="14" t="str">
        <f>D37</f>
        <v>24,20% </v>
      </c>
      <c r="I37" s="14" t="str">
        <f>I34</f>
        <v>imponibile</v>
      </c>
    </row>
    <row r="38" spans="1:9" s="22" customFormat="1" ht="12.75" customHeight="1" thickBot="1">
      <c r="A38" s="17">
        <v>24.2</v>
      </c>
      <c r="B38" s="23">
        <f>A38*1000/242</f>
        <v>100</v>
      </c>
      <c r="D38" s="17">
        <v>75.8</v>
      </c>
      <c r="E38" s="23">
        <f>D38/0.758</f>
        <v>100</v>
      </c>
      <c r="G38" s="17">
        <v>100</v>
      </c>
      <c r="H38" s="20">
        <f>G38*24.2%</f>
        <v>24.2</v>
      </c>
      <c r="I38" s="23">
        <f>G38-H38</f>
        <v>75.8</v>
      </c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67" spans="1:9" s="1" customFormat="1" ht="12.75">
      <c r="A67" s="4"/>
      <c r="C67" s="4"/>
      <c r="F67" s="4"/>
      <c r="I67" s="4"/>
    </row>
  </sheetData>
  <sheetProtection sheet="1" objects="1" scenarios="1"/>
  <mergeCells count="4">
    <mergeCell ref="A2:B2"/>
    <mergeCell ref="D2:E2"/>
    <mergeCell ref="G2:I2"/>
    <mergeCell ref="B1:I1"/>
  </mergeCells>
  <hyperlinks>
    <hyperlink ref="B1" r:id="rId1" display="https://www.anaascuole.org/iscrizione-associazione-anaa-scuole/"/>
  </hyperlinks>
  <printOptions/>
  <pageMargins left="0.1968503937007874" right="0.07874015748031496" top="0.1968503937007874" bottom="0" header="0.5118110236220472" footer="0.5118110236220472"/>
  <pageSetup horizontalDpi="300" verticalDpi="300" orientation="landscape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dsga1</cp:lastModifiedBy>
  <cp:lastPrinted>2023-12-19T15:06:09Z</cp:lastPrinted>
  <dcterms:created xsi:type="dcterms:W3CDTF">2002-11-20T18:59:57Z</dcterms:created>
  <dcterms:modified xsi:type="dcterms:W3CDTF">2023-12-19T15:11:47Z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